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T:\Etudes\Dossiers récurrents\Monitoring\Màj\Emploi salarié et établissements\"/>
    </mc:Choice>
  </mc:AlternateContent>
  <xr:revisionPtr revIDLastSave="0" documentId="13_ncr:1_{CBC9238D-ABEB-45B6-B574-BAABAF2EAC0A}" xr6:coauthVersionLast="47" xr6:coauthVersionMax="47" xr10:uidLastSave="{00000000-0000-0000-0000-000000000000}"/>
  <bookViews>
    <workbookView xWindow="1200" yWindow="-108" windowWidth="21948" windowHeight="13176" tabRatio="691" xr2:uid="{00000000-000D-0000-FFFF-FFFF00000000}"/>
  </bookViews>
  <sheets>
    <sheet name="D" sheetId="1" r:id="rId1"/>
    <sheet name="D.1.1." sheetId="2" r:id="rId2"/>
    <sheet name="D.2.1." sheetId="22" r:id="rId3"/>
    <sheet name="D.2.2." sheetId="5" r:id="rId4"/>
    <sheet name="D.2.3." sheetId="6" r:id="rId5"/>
    <sheet name="D.2.4." sheetId="7" r:id="rId6"/>
    <sheet name="D.2.5." sheetId="9" r:id="rId7"/>
    <sheet name="D.2.6." sheetId="12" r:id="rId8"/>
    <sheet name="D.2.7." sheetId="13" r:id="rId9"/>
    <sheet name="D.2.8." sheetId="14" r:id="rId10"/>
    <sheet name="D.3.1." sheetId="15" r:id="rId11"/>
    <sheet name="D.3.2." sheetId="16" r:id="rId12"/>
    <sheet name="D.3.3." sheetId="17" r:id="rId13"/>
    <sheet name="D.3.4." sheetId="18" r:id="rId14"/>
    <sheet name="D.3.5." sheetId="19" r:id="rId15"/>
    <sheet name="D.3.6." sheetId="20" r:id="rId16"/>
    <sheet name="D.3.7." sheetId="21" r:id="rId17"/>
  </sheets>
  <definedNames>
    <definedName name="_xlnm.Print_Titles" localSheetId="3">'D.2.2.'!$1:$5</definedName>
    <definedName name="_xlnm.Print_Titles" localSheetId="4">'D.2.3.'!$1:$4</definedName>
    <definedName name="_xlnm.Print_Titles" localSheetId="9">'D.2.8.'!$1:$7</definedName>
    <definedName name="_xlnm.Print_Titles" localSheetId="11">'D.3.2.'!$1:$5</definedName>
    <definedName name="_xlnm.Print_Titles" localSheetId="16">'D.3.7.'!$1:$5</definedName>
    <definedName name="_xlnm.Print_Area" localSheetId="0">D!$A$1:$E$53</definedName>
    <definedName name="_xlnm.Print_Area" localSheetId="1">'D.1.1.'!$A$1:$O$91</definedName>
    <definedName name="_xlnm.Print_Area" localSheetId="2">'D.2.1.'!$A$1:$K$64</definedName>
    <definedName name="_xlnm.Print_Area" localSheetId="3">'D.2.2.'!$A$1:$N$123</definedName>
    <definedName name="_xlnm.Print_Area" localSheetId="4">'D.2.3.'!$A$1:$S$114</definedName>
    <definedName name="_xlnm.Print_Area" localSheetId="5">'D.2.4.'!$A$1:$O$59</definedName>
    <definedName name="_xlnm.Print_Area" localSheetId="6">'D.2.5.'!$B$1:$L$37</definedName>
    <definedName name="_xlnm.Print_Area" localSheetId="7">'D.2.6.'!$A$1:$W$37</definedName>
    <definedName name="_xlnm.Print_Area" localSheetId="8">'D.2.7.'!$A$1:$K$36</definedName>
    <definedName name="_xlnm.Print_Area" localSheetId="9">'D.2.8.'!$A$1:$R$76</definedName>
    <definedName name="_xlnm.Print_Area" localSheetId="10">'D.3.1.'!$A$1:$K$64</definedName>
    <definedName name="_xlnm.Print_Area" localSheetId="11">'D.3.2.'!$A$1:$R$115</definedName>
    <definedName name="_xlnm.Print_Area" localSheetId="12">'D.3.3.'!$A$1:$O$61</definedName>
    <definedName name="_xlnm.Print_Area" localSheetId="13">'D.3.4.'!$A$1:$K$36</definedName>
    <definedName name="_xlnm.Print_Area" localSheetId="14">'D.3.5.'!$A$1:$W$36</definedName>
    <definedName name="_xlnm.Print_Area" localSheetId="15">'D.3.6.'!$A$1:$K$36</definedName>
    <definedName name="_xlnm.Print_Area" localSheetId="16">'D.3.7.'!$A$1:$R$79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73" i="21" l="1"/>
  <c r="Q73" i="21"/>
  <c r="R72" i="21"/>
  <c r="Q72" i="21"/>
  <c r="R71" i="21"/>
  <c r="Q71" i="21"/>
  <c r="R70" i="21"/>
  <c r="Q70" i="21"/>
  <c r="R68" i="21"/>
  <c r="Q68" i="21"/>
  <c r="R67" i="21"/>
  <c r="Q67" i="21"/>
  <c r="R66" i="21"/>
  <c r="Q66" i="21"/>
  <c r="R65" i="21"/>
  <c r="Q65" i="21"/>
  <c r="R64" i="21"/>
  <c r="Q64" i="21"/>
  <c r="R63" i="21"/>
  <c r="Q63" i="21"/>
  <c r="R62" i="21"/>
  <c r="Q62" i="21"/>
  <c r="R61" i="21"/>
  <c r="Q61" i="21"/>
  <c r="R60" i="21"/>
  <c r="Q60" i="21"/>
  <c r="R59" i="21"/>
  <c r="Q59" i="21"/>
  <c r="R58" i="21"/>
  <c r="Q58" i="21"/>
  <c r="R57" i="21"/>
  <c r="Q57" i="21"/>
  <c r="R56" i="21"/>
  <c r="Q56" i="21"/>
  <c r="R55" i="21"/>
  <c r="Q55" i="21"/>
  <c r="R54" i="21"/>
  <c r="Q54" i="21"/>
  <c r="R53" i="21"/>
  <c r="Q53" i="21"/>
  <c r="R52" i="21"/>
  <c r="Q52" i="21"/>
  <c r="R51" i="21"/>
  <c r="Q51" i="21"/>
  <c r="R50" i="21"/>
  <c r="Q50" i="21"/>
  <c r="R49" i="21"/>
  <c r="Q49" i="21"/>
  <c r="O70" i="21"/>
  <c r="P57" i="21" s="1"/>
  <c r="N73" i="21"/>
  <c r="N75" i="21" s="1"/>
  <c r="R70" i="14"/>
  <c r="Q70" i="14"/>
  <c r="R69" i="14"/>
  <c r="Q69" i="14"/>
  <c r="R68" i="14"/>
  <c r="Q68" i="14"/>
  <c r="R67" i="14"/>
  <c r="Q67" i="14"/>
  <c r="R65" i="14"/>
  <c r="Q65" i="14"/>
  <c r="R64" i="14"/>
  <c r="Q64" i="14"/>
  <c r="R63" i="14"/>
  <c r="Q63" i="14"/>
  <c r="R62" i="14"/>
  <c r="Q62" i="14"/>
  <c r="R61" i="14"/>
  <c r="Q61" i="14"/>
  <c r="R60" i="14"/>
  <c r="Q60" i="14"/>
  <c r="R59" i="14"/>
  <c r="Q59" i="14"/>
  <c r="R58" i="14"/>
  <c r="Q58" i="14"/>
  <c r="R57" i="14"/>
  <c r="Q57" i="14"/>
  <c r="R56" i="14"/>
  <c r="Q56" i="14"/>
  <c r="R55" i="14"/>
  <c r="Q55" i="14"/>
  <c r="R54" i="14"/>
  <c r="Q54" i="14"/>
  <c r="R53" i="14"/>
  <c r="Q53" i="14"/>
  <c r="R52" i="14"/>
  <c r="Q52" i="14"/>
  <c r="R51" i="14"/>
  <c r="Q51" i="14"/>
  <c r="R50" i="14"/>
  <c r="Q50" i="14"/>
  <c r="R49" i="14"/>
  <c r="Q49" i="14"/>
  <c r="R48" i="14"/>
  <c r="Q48" i="14"/>
  <c r="R47" i="14"/>
  <c r="Q47" i="14"/>
  <c r="R46" i="14"/>
  <c r="Q46" i="14"/>
  <c r="N67" i="14"/>
  <c r="N70" i="14" s="1"/>
  <c r="K13" i="13"/>
  <c r="K14" i="13"/>
  <c r="K15" i="13"/>
  <c r="K16" i="13"/>
  <c r="K17" i="13"/>
  <c r="K18" i="13"/>
  <c r="K19" i="13"/>
  <c r="K20" i="13"/>
  <c r="K21" i="13"/>
  <c r="K22" i="13"/>
  <c r="K23" i="13"/>
  <c r="K24" i="13"/>
  <c r="K25" i="13"/>
  <c r="K26" i="13"/>
  <c r="K27" i="13"/>
  <c r="K28" i="13"/>
  <c r="K29" i="13"/>
  <c r="K30" i="13"/>
  <c r="K31" i="13"/>
  <c r="K12" i="13"/>
  <c r="K13" i="20"/>
  <c r="K14" i="20"/>
  <c r="K15" i="20"/>
  <c r="K16" i="20"/>
  <c r="K17" i="20"/>
  <c r="K18" i="20"/>
  <c r="K19" i="20"/>
  <c r="K20" i="20"/>
  <c r="K21" i="20"/>
  <c r="K22" i="20"/>
  <c r="K23" i="20"/>
  <c r="K24" i="20"/>
  <c r="K25" i="20"/>
  <c r="K26" i="20"/>
  <c r="K27" i="20"/>
  <c r="K28" i="20"/>
  <c r="K29" i="20"/>
  <c r="K30" i="20"/>
  <c r="K31" i="20"/>
  <c r="K12" i="20"/>
  <c r="C33" i="20"/>
  <c r="D33" i="20"/>
  <c r="E33" i="20"/>
  <c r="F33" i="20"/>
  <c r="G33" i="20"/>
  <c r="H33" i="20"/>
  <c r="I33" i="20"/>
  <c r="J33" i="20"/>
  <c r="B33" i="20"/>
  <c r="C58" i="17"/>
  <c r="R112" i="16"/>
  <c r="Q112" i="16"/>
  <c r="R111" i="16"/>
  <c r="Q111" i="16"/>
  <c r="R110" i="16"/>
  <c r="Q110" i="16"/>
  <c r="R108" i="16"/>
  <c r="Q108" i="16"/>
  <c r="R106" i="16"/>
  <c r="Q106" i="16"/>
  <c r="R105" i="16"/>
  <c r="Q105" i="16"/>
  <c r="R104" i="16"/>
  <c r="Q104" i="16"/>
  <c r="R103" i="16"/>
  <c r="Q103" i="16"/>
  <c r="R102" i="16"/>
  <c r="Q102" i="16"/>
  <c r="R101" i="16"/>
  <c r="Q101" i="16"/>
  <c r="R100" i="16"/>
  <c r="Q100" i="16"/>
  <c r="R99" i="16"/>
  <c r="Q99" i="16"/>
  <c r="R98" i="16"/>
  <c r="Q98" i="16"/>
  <c r="R97" i="16"/>
  <c r="Q97" i="16"/>
  <c r="R96" i="16"/>
  <c r="Q96" i="16"/>
  <c r="R95" i="16"/>
  <c r="Q95" i="16"/>
  <c r="R94" i="16"/>
  <c r="Q94" i="16"/>
  <c r="R93" i="16"/>
  <c r="Q93" i="16"/>
  <c r="R92" i="16"/>
  <c r="Q92" i="16"/>
  <c r="R91" i="16"/>
  <c r="Q91" i="16"/>
  <c r="R90" i="16"/>
  <c r="Q90" i="16"/>
  <c r="R89" i="16"/>
  <c r="Q89" i="16"/>
  <c r="R88" i="16"/>
  <c r="Q88" i="16"/>
  <c r="R87" i="16"/>
  <c r="Q87" i="16"/>
  <c r="R86" i="16"/>
  <c r="Q86" i="16"/>
  <c r="R85" i="16"/>
  <c r="Q85" i="16"/>
  <c r="R84" i="16"/>
  <c r="Q84" i="16"/>
  <c r="R83" i="16"/>
  <c r="Q83" i="16"/>
  <c r="R82" i="16"/>
  <c r="Q82" i="16"/>
  <c r="R81" i="16"/>
  <c r="Q81" i="16"/>
  <c r="R80" i="16"/>
  <c r="Q80" i="16"/>
  <c r="R79" i="16"/>
  <c r="Q79" i="16"/>
  <c r="R78" i="16"/>
  <c r="Q78" i="16"/>
  <c r="R77" i="16"/>
  <c r="Q77" i="16"/>
  <c r="R76" i="16"/>
  <c r="Q76" i="16"/>
  <c r="R75" i="16"/>
  <c r="Q75" i="16"/>
  <c r="R74" i="16"/>
  <c r="Q74" i="16"/>
  <c r="R73" i="16"/>
  <c r="Q73" i="16"/>
  <c r="R72" i="16"/>
  <c r="Q72" i="16"/>
  <c r="R71" i="16"/>
  <c r="Q71" i="16"/>
  <c r="R70" i="16"/>
  <c r="Q70" i="16"/>
  <c r="R69" i="16"/>
  <c r="Q69" i="16"/>
  <c r="R68" i="16"/>
  <c r="Q68" i="16"/>
  <c r="R67" i="16"/>
  <c r="Q67" i="16"/>
  <c r="R66" i="16"/>
  <c r="Q66" i="16"/>
  <c r="R65" i="16"/>
  <c r="Q65" i="16"/>
  <c r="R64" i="16"/>
  <c r="Q64" i="16"/>
  <c r="G61" i="15"/>
  <c r="G60" i="15"/>
  <c r="G51" i="15"/>
  <c r="G47" i="15"/>
  <c r="G40" i="15"/>
  <c r="G36" i="15"/>
  <c r="G29" i="15"/>
  <c r="G24" i="15"/>
  <c r="G62" i="15" s="1"/>
  <c r="G20" i="15"/>
  <c r="E61" i="15"/>
  <c r="E60" i="15"/>
  <c r="E51" i="15"/>
  <c r="E47" i="15"/>
  <c r="E40" i="15"/>
  <c r="E36" i="15"/>
  <c r="E29" i="15"/>
  <c r="E24" i="15"/>
  <c r="E20" i="15"/>
  <c r="C57" i="7"/>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101" i="6"/>
  <c r="S102" i="6"/>
  <c r="S103" i="6"/>
  <c r="S104" i="6"/>
  <c r="S105" i="6"/>
  <c r="S107" i="6"/>
  <c r="S109" i="6"/>
  <c r="S110" i="6"/>
  <c r="S111" i="6"/>
  <c r="S63" i="6"/>
  <c r="R111" i="6"/>
  <c r="R110" i="6"/>
  <c r="R109" i="6"/>
  <c r="R107" i="6"/>
  <c r="R64" i="6"/>
  <c r="R65" i="6"/>
  <c r="R66" i="6"/>
  <c r="R67" i="6"/>
  <c r="R68" i="6"/>
  <c r="R69" i="6"/>
  <c r="R70" i="6"/>
  <c r="R71" i="6"/>
  <c r="R72" i="6"/>
  <c r="R73" i="6"/>
  <c r="R74" i="6"/>
  <c r="R75" i="6"/>
  <c r="R76" i="6"/>
  <c r="R77" i="6"/>
  <c r="R78" i="6"/>
  <c r="R79" i="6"/>
  <c r="R80" i="6"/>
  <c r="R81" i="6"/>
  <c r="R82" i="6"/>
  <c r="R83" i="6"/>
  <c r="R84" i="6"/>
  <c r="R85" i="6"/>
  <c r="R86" i="6"/>
  <c r="R87" i="6"/>
  <c r="R88" i="6"/>
  <c r="R89" i="6"/>
  <c r="R90" i="6"/>
  <c r="R91" i="6"/>
  <c r="R92" i="6"/>
  <c r="R93" i="6"/>
  <c r="R94" i="6"/>
  <c r="R95" i="6"/>
  <c r="R96" i="6"/>
  <c r="R97" i="6"/>
  <c r="R98" i="6"/>
  <c r="R99" i="6"/>
  <c r="R100" i="6"/>
  <c r="R101" i="6"/>
  <c r="R102" i="6"/>
  <c r="R103" i="6"/>
  <c r="R104" i="6"/>
  <c r="R105" i="6"/>
  <c r="R63" i="6"/>
  <c r="C86" i="2"/>
  <c r="C87" i="2"/>
  <c r="C88" i="2"/>
  <c r="C85" i="2"/>
  <c r="C81" i="2"/>
  <c r="C73" i="2"/>
  <c r="H62" i="22"/>
  <c r="F62" i="22"/>
  <c r="D62" i="22"/>
  <c r="H61" i="22"/>
  <c r="F61" i="22"/>
  <c r="D61" i="22"/>
  <c r="H60" i="22"/>
  <c r="F60" i="22"/>
  <c r="D60" i="22"/>
  <c r="K58" i="22"/>
  <c r="H58" i="22"/>
  <c r="F58" i="22"/>
  <c r="D58" i="22"/>
  <c r="K56" i="22"/>
  <c r="H56" i="22"/>
  <c r="F56" i="22"/>
  <c r="D56" i="22"/>
  <c r="K55" i="22"/>
  <c r="H55" i="22"/>
  <c r="F55" i="22"/>
  <c r="D55" i="22"/>
  <c r="K54" i="22"/>
  <c r="H54" i="22"/>
  <c r="F54" i="22"/>
  <c r="D54" i="22"/>
  <c r="K53" i="22"/>
  <c r="H53" i="22"/>
  <c r="F53" i="22"/>
  <c r="D53" i="22"/>
  <c r="K52" i="22"/>
  <c r="H52" i="22"/>
  <c r="F52" i="22"/>
  <c r="D52" i="22"/>
  <c r="H51" i="22"/>
  <c r="F51" i="22"/>
  <c r="D51" i="22"/>
  <c r="H50" i="22"/>
  <c r="F50" i="22"/>
  <c r="D50" i="22"/>
  <c r="K49" i="22"/>
  <c r="H49" i="22"/>
  <c r="F49" i="22"/>
  <c r="D49" i="22"/>
  <c r="H48" i="22"/>
  <c r="F48" i="22"/>
  <c r="D48" i="22"/>
  <c r="H47" i="22"/>
  <c r="F47" i="22"/>
  <c r="D47" i="22"/>
  <c r="H46" i="22"/>
  <c r="F46" i="22"/>
  <c r="D46" i="22"/>
  <c r="K45" i="22"/>
  <c r="H45" i="22"/>
  <c r="F45" i="22"/>
  <c r="D45" i="22"/>
  <c r="H44" i="22"/>
  <c r="F44" i="22"/>
  <c r="D44" i="22"/>
  <c r="H43" i="22"/>
  <c r="F43" i="22"/>
  <c r="D43" i="22"/>
  <c r="H42" i="22"/>
  <c r="F42" i="22"/>
  <c r="D42" i="22"/>
  <c r="K41" i="22"/>
  <c r="H41" i="22"/>
  <c r="F41" i="22"/>
  <c r="D41" i="22"/>
  <c r="H40" i="22"/>
  <c r="F40" i="22"/>
  <c r="D40" i="22"/>
  <c r="K39" i="22"/>
  <c r="H39" i="22"/>
  <c r="F39" i="22"/>
  <c r="D39" i="22"/>
  <c r="H38" i="22"/>
  <c r="F38" i="22"/>
  <c r="D38" i="22"/>
  <c r="H37" i="22"/>
  <c r="F37" i="22"/>
  <c r="D37" i="22"/>
  <c r="H36" i="22"/>
  <c r="F36" i="22"/>
  <c r="D36" i="22"/>
  <c r="H35" i="22"/>
  <c r="F35" i="22"/>
  <c r="D35" i="22"/>
  <c r="H34" i="22"/>
  <c r="F34" i="22"/>
  <c r="D34" i="22"/>
  <c r="K33" i="22"/>
  <c r="H33" i="22"/>
  <c r="F33" i="22"/>
  <c r="D33" i="22"/>
  <c r="H32" i="22"/>
  <c r="F32" i="22"/>
  <c r="D32" i="22"/>
  <c r="H31" i="22"/>
  <c r="F31" i="22"/>
  <c r="D31" i="22"/>
  <c r="H30" i="22"/>
  <c r="F30" i="22"/>
  <c r="D30" i="22"/>
  <c r="H29" i="22"/>
  <c r="F29" i="22"/>
  <c r="D29" i="22"/>
  <c r="H28" i="22"/>
  <c r="F28" i="22"/>
  <c r="D28" i="22"/>
  <c r="K27" i="22"/>
  <c r="H27" i="22"/>
  <c r="F27" i="22"/>
  <c r="D27" i="22"/>
  <c r="H26" i="22"/>
  <c r="F26" i="22"/>
  <c r="D26" i="22"/>
  <c r="H25" i="22"/>
  <c r="F25" i="22"/>
  <c r="D25" i="22"/>
  <c r="H24" i="22"/>
  <c r="F24" i="22"/>
  <c r="D24" i="22"/>
  <c r="H23" i="22"/>
  <c r="F23" i="22"/>
  <c r="D23" i="22"/>
  <c r="H22" i="22"/>
  <c r="F22" i="22"/>
  <c r="D22" i="22"/>
  <c r="H21" i="22"/>
  <c r="F21" i="22"/>
  <c r="D21" i="22"/>
  <c r="H20" i="22"/>
  <c r="F20" i="22"/>
  <c r="D20" i="22"/>
  <c r="K19" i="22"/>
  <c r="H19" i="22"/>
  <c r="F19" i="22"/>
  <c r="D19" i="22"/>
  <c r="H18" i="22"/>
  <c r="F18" i="22"/>
  <c r="D18" i="22"/>
  <c r="K17" i="22"/>
  <c r="H17" i="22"/>
  <c r="F17" i="22"/>
  <c r="D17" i="22"/>
  <c r="H16" i="22"/>
  <c r="F16" i="22"/>
  <c r="D16" i="22"/>
  <c r="H15" i="22"/>
  <c r="F15" i="22"/>
  <c r="D15" i="22"/>
  <c r="H14" i="22"/>
  <c r="F14" i="22"/>
  <c r="D14" i="22"/>
  <c r="C33" i="19"/>
  <c r="D33" i="19"/>
  <c r="E33" i="19"/>
  <c r="F33" i="19"/>
  <c r="G33" i="19"/>
  <c r="H33" i="19"/>
  <c r="I33" i="19"/>
  <c r="J33" i="19"/>
  <c r="K33" i="19"/>
  <c r="L33" i="19"/>
  <c r="M33" i="19"/>
  <c r="N33" i="19"/>
  <c r="O33" i="19"/>
  <c r="P33" i="19"/>
  <c r="Q33" i="19"/>
  <c r="R33" i="19"/>
  <c r="S33" i="19"/>
  <c r="T33" i="19"/>
  <c r="U33" i="19"/>
  <c r="V33" i="19"/>
  <c r="B33" i="19"/>
  <c r="W13" i="19"/>
  <c r="W14" i="19"/>
  <c r="W15" i="19"/>
  <c r="W16" i="19"/>
  <c r="W17" i="19"/>
  <c r="W18" i="19"/>
  <c r="W19" i="19"/>
  <c r="W20" i="19"/>
  <c r="W21" i="19"/>
  <c r="W22" i="19"/>
  <c r="W23" i="19"/>
  <c r="W24" i="19"/>
  <c r="W25" i="19"/>
  <c r="W26" i="19"/>
  <c r="W27" i="19"/>
  <c r="W28" i="19"/>
  <c r="W29" i="19"/>
  <c r="W30" i="19"/>
  <c r="W31" i="19"/>
  <c r="W12" i="19"/>
  <c r="P55" i="21"/>
  <c r="P56" i="21"/>
  <c r="P63" i="21"/>
  <c r="P64" i="21"/>
  <c r="P49" i="21"/>
  <c r="O73" i="21"/>
  <c r="O75" i="21" s="1"/>
  <c r="K13" i="18"/>
  <c r="K14" i="18"/>
  <c r="K15" i="18"/>
  <c r="K16" i="18"/>
  <c r="K17" i="18"/>
  <c r="K18" i="18"/>
  <c r="K19" i="18"/>
  <c r="K20" i="18"/>
  <c r="K21" i="18"/>
  <c r="K22" i="18"/>
  <c r="K23" i="18"/>
  <c r="K24" i="18"/>
  <c r="K25" i="18"/>
  <c r="K26" i="18"/>
  <c r="K27" i="18"/>
  <c r="K28" i="18"/>
  <c r="K29" i="18"/>
  <c r="K30" i="18"/>
  <c r="K31" i="18"/>
  <c r="K32" i="18"/>
  <c r="K12" i="18"/>
  <c r="B34" i="18"/>
  <c r="C34" i="18"/>
  <c r="D34" i="18"/>
  <c r="E34" i="18"/>
  <c r="F34" i="18"/>
  <c r="G34" i="18"/>
  <c r="H34" i="18"/>
  <c r="I34" i="18"/>
  <c r="J34" i="18"/>
  <c r="B58" i="17"/>
  <c r="C51" i="15"/>
  <c r="C47" i="15"/>
  <c r="C40" i="15"/>
  <c r="C36" i="15"/>
  <c r="C29" i="15"/>
  <c r="C24" i="15"/>
  <c r="C20" i="15"/>
  <c r="O67" i="14"/>
  <c r="P65" i="14" s="1"/>
  <c r="C33" i="13"/>
  <c r="D33" i="13"/>
  <c r="E33" i="13"/>
  <c r="F33" i="13"/>
  <c r="G33" i="13"/>
  <c r="H33" i="13"/>
  <c r="I33" i="13"/>
  <c r="J33" i="13"/>
  <c r="B33" i="13"/>
  <c r="C34" i="12"/>
  <c r="D34" i="12"/>
  <c r="E34" i="12"/>
  <c r="F34" i="12"/>
  <c r="G34" i="12"/>
  <c r="H34" i="12"/>
  <c r="I34" i="12"/>
  <c r="J34" i="12"/>
  <c r="K34" i="12"/>
  <c r="L34" i="12"/>
  <c r="M34" i="12"/>
  <c r="N34" i="12"/>
  <c r="O34" i="12"/>
  <c r="P34" i="12"/>
  <c r="Q34" i="12"/>
  <c r="R34" i="12"/>
  <c r="S34" i="12"/>
  <c r="T34" i="12"/>
  <c r="U34" i="12"/>
  <c r="V34" i="12"/>
  <c r="B34" i="12"/>
  <c r="B57" i="7"/>
  <c r="K58" i="5"/>
  <c r="L58" i="5"/>
  <c r="M58" i="5"/>
  <c r="E58" i="5"/>
  <c r="E56" i="5"/>
  <c r="E55" i="5"/>
  <c r="E54" i="5"/>
  <c r="E53" i="5"/>
  <c r="E52" i="5"/>
  <c r="E50" i="5"/>
  <c r="E49" i="5"/>
  <c r="E48" i="5"/>
  <c r="E46" i="5"/>
  <c r="E45" i="5"/>
  <c r="E44" i="5"/>
  <c r="E43" i="5"/>
  <c r="E42" i="5"/>
  <c r="E41" i="5"/>
  <c r="E39" i="5"/>
  <c r="E38" i="5"/>
  <c r="E37" i="5"/>
  <c r="E35" i="5"/>
  <c r="E34" i="5"/>
  <c r="E33" i="5"/>
  <c r="E32" i="5"/>
  <c r="E31" i="5"/>
  <c r="E30" i="5"/>
  <c r="E28" i="5"/>
  <c r="E27" i="5"/>
  <c r="E26" i="5"/>
  <c r="E25" i="5"/>
  <c r="E23" i="5"/>
  <c r="E22" i="5"/>
  <c r="E21" i="5"/>
  <c r="E20" i="5" s="1"/>
  <c r="E19" i="5"/>
  <c r="E18" i="5"/>
  <c r="E17" i="5"/>
  <c r="E16" i="5"/>
  <c r="E15" i="5"/>
  <c r="E14" i="5"/>
  <c r="H14" i="5"/>
  <c r="H15" i="5"/>
  <c r="H16" i="5"/>
  <c r="H17" i="5"/>
  <c r="H18" i="5"/>
  <c r="H19" i="5"/>
  <c r="D51" i="5"/>
  <c r="F51" i="5"/>
  <c r="G51" i="5"/>
  <c r="I51" i="5"/>
  <c r="J51" i="5"/>
  <c r="C51" i="5"/>
  <c r="F47" i="5"/>
  <c r="G47" i="5"/>
  <c r="I47" i="5"/>
  <c r="J47" i="5"/>
  <c r="D47" i="5"/>
  <c r="C47" i="5"/>
  <c r="D40" i="5"/>
  <c r="F40" i="5"/>
  <c r="G40" i="5"/>
  <c r="I40" i="5"/>
  <c r="J40" i="5"/>
  <c r="C40" i="5"/>
  <c r="D36" i="5"/>
  <c r="F36" i="5"/>
  <c r="G36" i="5"/>
  <c r="I36" i="5"/>
  <c r="J36" i="5"/>
  <c r="C36" i="5"/>
  <c r="D29" i="5"/>
  <c r="F29" i="5"/>
  <c r="G29" i="5"/>
  <c r="I29" i="5"/>
  <c r="J29" i="5"/>
  <c r="C29" i="5"/>
  <c r="F24" i="5"/>
  <c r="G24" i="5"/>
  <c r="I24" i="5"/>
  <c r="J24" i="5"/>
  <c r="D24" i="5"/>
  <c r="C24" i="5"/>
  <c r="F20" i="5"/>
  <c r="G20" i="5"/>
  <c r="I20" i="5"/>
  <c r="J20" i="5"/>
  <c r="D20" i="5"/>
  <c r="C20" i="5"/>
  <c r="P70" i="21" l="1"/>
  <c r="P61" i="21"/>
  <c r="P53" i="21"/>
  <c r="P68" i="21"/>
  <c r="P60" i="21"/>
  <c r="P52" i="21"/>
  <c r="P54" i="21"/>
  <c r="P59" i="21"/>
  <c r="P66" i="21"/>
  <c r="P58" i="21"/>
  <c r="P50" i="21"/>
  <c r="P62" i="21"/>
  <c r="P67" i="21"/>
  <c r="P51" i="21"/>
  <c r="P65" i="21"/>
  <c r="N72" i="14"/>
  <c r="P58" i="14"/>
  <c r="P62" i="14"/>
  <c r="K33" i="13"/>
  <c r="K33" i="20"/>
  <c r="W33" i="19"/>
  <c r="E62" i="15"/>
  <c r="E24" i="5"/>
  <c r="E51" i="5"/>
  <c r="E40" i="5"/>
  <c r="E36" i="5"/>
  <c r="J21" i="22"/>
  <c r="J25" i="22"/>
  <c r="J29" i="22"/>
  <c r="J16" i="22"/>
  <c r="J23" i="22"/>
  <c r="J31" i="22"/>
  <c r="J35" i="22"/>
  <c r="J37" i="22"/>
  <c r="J43" i="22"/>
  <c r="J47" i="22"/>
  <c r="J18" i="22"/>
  <c r="J22" i="22"/>
  <c r="J24" i="22"/>
  <c r="J26" i="22"/>
  <c r="J28" i="22"/>
  <c r="J30" i="22"/>
  <c r="J32" i="22"/>
  <c r="J34" i="22"/>
  <c r="J36" i="22"/>
  <c r="K37" i="22"/>
  <c r="J38" i="22"/>
  <c r="J40" i="22"/>
  <c r="J42" i="22"/>
  <c r="J44" i="22"/>
  <c r="J46" i="22"/>
  <c r="J48" i="22"/>
  <c r="J50" i="22"/>
  <c r="J17" i="22"/>
  <c r="J53" i="22"/>
  <c r="J58" i="22"/>
  <c r="J33" i="22"/>
  <c r="K14" i="22"/>
  <c r="K42" i="22"/>
  <c r="J49" i="22"/>
  <c r="K25" i="22"/>
  <c r="K29" i="22"/>
  <c r="K34" i="22"/>
  <c r="J41" i="22"/>
  <c r="J56" i="22"/>
  <c r="J61" i="22"/>
  <c r="K22" i="22"/>
  <c r="K46" i="22"/>
  <c r="K26" i="22"/>
  <c r="K38" i="22"/>
  <c r="J45" i="22"/>
  <c r="K21" i="22"/>
  <c r="K50" i="22"/>
  <c r="J52" i="22"/>
  <c r="K18" i="22"/>
  <c r="K30" i="22"/>
  <c r="K60" i="22"/>
  <c r="J60" i="22"/>
  <c r="K20" i="22"/>
  <c r="K24" i="22"/>
  <c r="K28" i="22"/>
  <c r="K40" i="22"/>
  <c r="K44" i="22"/>
  <c r="J15" i="22"/>
  <c r="J19" i="22"/>
  <c r="J27" i="22"/>
  <c r="J39" i="22"/>
  <c r="K15" i="22"/>
  <c r="K23" i="22"/>
  <c r="K31" i="22"/>
  <c r="K35" i="22"/>
  <c r="K43" i="22"/>
  <c r="K47" i="22"/>
  <c r="J55" i="22"/>
  <c r="K16" i="22"/>
  <c r="K48" i="22"/>
  <c r="J14" i="22"/>
  <c r="J54" i="22"/>
  <c r="K32" i="22"/>
  <c r="K36" i="22"/>
  <c r="J20" i="22"/>
  <c r="E29" i="5"/>
  <c r="E47" i="5"/>
  <c r="W34" i="12"/>
  <c r="P46" i="14"/>
  <c r="P50" i="14"/>
  <c r="P54" i="14"/>
  <c r="P51" i="14"/>
  <c r="P59" i="14"/>
  <c r="P52" i="14"/>
  <c r="P60" i="14"/>
  <c r="O70" i="14"/>
  <c r="O72" i="14" s="1"/>
  <c r="P53" i="14"/>
  <c r="P61" i="14"/>
  <c r="P47" i="14"/>
  <c r="P55" i="14"/>
  <c r="P63" i="14"/>
  <c r="P48" i="14"/>
  <c r="P56" i="14"/>
  <c r="P64" i="14"/>
  <c r="P49" i="14"/>
  <c r="P57" i="14"/>
  <c r="K61" i="22" l="1"/>
  <c r="K51" i="22"/>
  <c r="J51" i="22"/>
  <c r="J62" i="22" l="1"/>
  <c r="K62" i="22"/>
  <c r="I15" i="15"/>
  <c r="I16" i="15"/>
  <c r="I17" i="15"/>
  <c r="I18" i="15"/>
  <c r="I19" i="15"/>
  <c r="I21" i="15"/>
  <c r="I22" i="15"/>
  <c r="I23" i="15"/>
  <c r="I25" i="15"/>
  <c r="I26" i="15"/>
  <c r="I27" i="15"/>
  <c r="I28" i="15"/>
  <c r="I30" i="15"/>
  <c r="I31" i="15"/>
  <c r="I32" i="15"/>
  <c r="I33" i="15"/>
  <c r="I34" i="15"/>
  <c r="I35" i="15"/>
  <c r="I37" i="15"/>
  <c r="I38" i="15"/>
  <c r="I39" i="15"/>
  <c r="I41" i="15"/>
  <c r="I42" i="15"/>
  <c r="I43" i="15"/>
  <c r="I44" i="15"/>
  <c r="I45" i="15"/>
  <c r="I46" i="15"/>
  <c r="I48" i="15"/>
  <c r="I49" i="15"/>
  <c r="I50" i="15"/>
  <c r="I52" i="15"/>
  <c r="I53" i="15"/>
  <c r="I54" i="15"/>
  <c r="I55" i="15"/>
  <c r="I56" i="15"/>
  <c r="I58" i="15"/>
  <c r="I14" i="15"/>
  <c r="L15" i="5"/>
  <c r="M15" i="5"/>
  <c r="L16" i="5"/>
  <c r="M16" i="5"/>
  <c r="L17" i="5"/>
  <c r="M17" i="5"/>
  <c r="L18" i="5"/>
  <c r="M18" i="5"/>
  <c r="L19" i="5"/>
  <c r="M19" i="5"/>
  <c r="L21" i="5"/>
  <c r="M21" i="5"/>
  <c r="L22" i="5"/>
  <c r="M22" i="5"/>
  <c r="L23" i="5"/>
  <c r="M23" i="5"/>
  <c r="L25" i="5"/>
  <c r="M25" i="5"/>
  <c r="L26" i="5"/>
  <c r="M26" i="5"/>
  <c r="L27" i="5"/>
  <c r="M27" i="5"/>
  <c r="L28" i="5"/>
  <c r="M28" i="5"/>
  <c r="L30" i="5"/>
  <c r="M30" i="5"/>
  <c r="L31" i="5"/>
  <c r="M31" i="5"/>
  <c r="L32" i="5"/>
  <c r="M32" i="5"/>
  <c r="L33" i="5"/>
  <c r="M33" i="5"/>
  <c r="L34" i="5"/>
  <c r="M34" i="5"/>
  <c r="L35" i="5"/>
  <c r="M35" i="5"/>
  <c r="L37" i="5"/>
  <c r="M37" i="5"/>
  <c r="L38" i="5"/>
  <c r="M38" i="5"/>
  <c r="L39" i="5"/>
  <c r="M39" i="5"/>
  <c r="L41" i="5"/>
  <c r="M41" i="5"/>
  <c r="L42" i="5"/>
  <c r="M42" i="5"/>
  <c r="L43" i="5"/>
  <c r="M43" i="5"/>
  <c r="L44" i="5"/>
  <c r="M44" i="5"/>
  <c r="L45" i="5"/>
  <c r="M45" i="5"/>
  <c r="L46" i="5"/>
  <c r="M46" i="5"/>
  <c r="L48" i="5"/>
  <c r="M48" i="5"/>
  <c r="L49" i="5"/>
  <c r="M49" i="5"/>
  <c r="L50" i="5"/>
  <c r="M50" i="5"/>
  <c r="L52" i="5"/>
  <c r="M52" i="5"/>
  <c r="L53" i="5"/>
  <c r="M53" i="5"/>
  <c r="L54" i="5"/>
  <c r="M54" i="5"/>
  <c r="L55" i="5"/>
  <c r="M55" i="5"/>
  <c r="L56" i="5"/>
  <c r="M56" i="5"/>
  <c r="M14" i="5"/>
  <c r="L14" i="5"/>
  <c r="K56" i="5"/>
  <c r="N56" i="5" s="1"/>
  <c r="K55" i="5"/>
  <c r="K54" i="5"/>
  <c r="K53" i="5"/>
  <c r="K52" i="5"/>
  <c r="K50" i="5"/>
  <c r="K49" i="5"/>
  <c r="K48" i="5"/>
  <c r="K46" i="5"/>
  <c r="K45" i="5"/>
  <c r="K44" i="5"/>
  <c r="K43" i="5"/>
  <c r="K42" i="5"/>
  <c r="K41" i="5"/>
  <c r="K39" i="5"/>
  <c r="K38" i="5"/>
  <c r="K37" i="5"/>
  <c r="K36" i="5" s="1"/>
  <c r="K35" i="5"/>
  <c r="K34" i="5"/>
  <c r="K33" i="5"/>
  <c r="K32" i="5"/>
  <c r="K31" i="5"/>
  <c r="K30" i="5"/>
  <c r="K28" i="5"/>
  <c r="K27" i="5"/>
  <c r="K26" i="5"/>
  <c r="K25" i="5"/>
  <c r="K23" i="5"/>
  <c r="K22" i="5"/>
  <c r="K21" i="5"/>
  <c r="K19" i="5"/>
  <c r="N19" i="5" s="1"/>
  <c r="K18" i="5"/>
  <c r="K17" i="5"/>
  <c r="N17" i="5" s="1"/>
  <c r="K16" i="5"/>
  <c r="K15" i="5"/>
  <c r="N15" i="5" s="1"/>
  <c r="K14" i="5"/>
  <c r="N14" i="5" s="1"/>
  <c r="H58" i="5"/>
  <c r="N58" i="5" s="1"/>
  <c r="H56" i="5"/>
  <c r="H55" i="5"/>
  <c r="N55" i="5" s="1"/>
  <c r="H54" i="5"/>
  <c r="H53" i="5"/>
  <c r="H52" i="5"/>
  <c r="H50" i="5"/>
  <c r="N50" i="5" s="1"/>
  <c r="H49" i="5"/>
  <c r="H48" i="5"/>
  <c r="H46" i="5"/>
  <c r="H45" i="5"/>
  <c r="H44" i="5"/>
  <c r="H43" i="5"/>
  <c r="N43" i="5" s="1"/>
  <c r="H42" i="5"/>
  <c r="H41" i="5"/>
  <c r="H39" i="5"/>
  <c r="H38" i="5"/>
  <c r="H37" i="5"/>
  <c r="H35" i="5"/>
  <c r="N35" i="5" s="1"/>
  <c r="H34" i="5"/>
  <c r="H33" i="5"/>
  <c r="H32" i="5"/>
  <c r="H31" i="5"/>
  <c r="H30" i="5"/>
  <c r="H28" i="5"/>
  <c r="H27" i="5"/>
  <c r="H26" i="5"/>
  <c r="H25" i="5"/>
  <c r="H23" i="5"/>
  <c r="H22" i="5"/>
  <c r="H21" i="5"/>
  <c r="N18" i="5"/>
  <c r="L13" i="9"/>
  <c r="L14" i="9"/>
  <c r="L15" i="9"/>
  <c r="L16" i="9"/>
  <c r="L17" i="9"/>
  <c r="L18" i="9"/>
  <c r="L19" i="9"/>
  <c r="L20" i="9"/>
  <c r="L21" i="9"/>
  <c r="L22" i="9"/>
  <c r="L23" i="9"/>
  <c r="L24" i="9"/>
  <c r="L25" i="9"/>
  <c r="L26" i="9"/>
  <c r="L27" i="9"/>
  <c r="L28" i="9"/>
  <c r="L29" i="9"/>
  <c r="L30" i="9"/>
  <c r="L31" i="9"/>
  <c r="L32" i="9"/>
  <c r="L12" i="9"/>
  <c r="D34" i="9"/>
  <c r="E34" i="9"/>
  <c r="F34" i="9"/>
  <c r="G34" i="9"/>
  <c r="H34" i="9"/>
  <c r="I34" i="9"/>
  <c r="J34" i="9"/>
  <c r="K34" i="9"/>
  <c r="C34" i="9"/>
  <c r="N38" i="5" l="1"/>
  <c r="K47" i="5"/>
  <c r="H36" i="5"/>
  <c r="N46" i="5"/>
  <c r="H20" i="5"/>
  <c r="N32" i="5"/>
  <c r="N28" i="5"/>
  <c r="N54" i="5"/>
  <c r="H51" i="5"/>
  <c r="N48" i="5"/>
  <c r="N47" i="5" s="1"/>
  <c r="N49" i="5"/>
  <c r="N44" i="5"/>
  <c r="H40" i="5"/>
  <c r="N39" i="5"/>
  <c r="N34" i="5"/>
  <c r="M29" i="5"/>
  <c r="N27" i="5"/>
  <c r="K24" i="5"/>
  <c r="N22" i="5"/>
  <c r="N26" i="5"/>
  <c r="N45" i="5"/>
  <c r="L29" i="5"/>
  <c r="M47" i="5"/>
  <c r="N31" i="5"/>
  <c r="K40" i="5"/>
  <c r="M51" i="5"/>
  <c r="M36" i="5"/>
  <c r="N42" i="5"/>
  <c r="H29" i="5"/>
  <c r="N33" i="5"/>
  <c r="N53" i="5"/>
  <c r="I20" i="15"/>
  <c r="I51" i="15"/>
  <c r="I47" i="15"/>
  <c r="I40" i="15"/>
  <c r="I36" i="15"/>
  <c r="I29" i="15"/>
  <c r="I24" i="15"/>
  <c r="K51" i="5"/>
  <c r="N41" i="5"/>
  <c r="M40" i="5"/>
  <c r="K29" i="5"/>
  <c r="L24" i="5"/>
  <c r="N25" i="5"/>
  <c r="M24" i="5"/>
  <c r="K20" i="5"/>
  <c r="N23" i="5"/>
  <c r="N52" i="5"/>
  <c r="L51" i="5"/>
  <c r="H47" i="5"/>
  <c r="L47" i="5"/>
  <c r="L40" i="5"/>
  <c r="L36" i="5"/>
  <c r="N37" i="5"/>
  <c r="N30" i="5"/>
  <c r="H24" i="5"/>
  <c r="M20" i="5"/>
  <c r="N21" i="5"/>
  <c r="L20" i="5"/>
  <c r="N16" i="5"/>
  <c r="L34" i="9"/>
  <c r="L67" i="14"/>
  <c r="O40" i="17"/>
  <c r="M73" i="21"/>
  <c r="O40" i="7"/>
  <c r="O59" i="2"/>
  <c r="O58" i="2"/>
  <c r="O57" i="2"/>
  <c r="O52" i="2"/>
  <c r="O53" i="2" s="1"/>
  <c r="O44" i="2"/>
  <c r="M67" i="14"/>
  <c r="L73" i="21"/>
  <c r="M75" i="21" l="1"/>
  <c r="M70" i="14"/>
  <c r="N20" i="5"/>
  <c r="N51" i="5"/>
  <c r="N40" i="5"/>
  <c r="N36" i="5"/>
  <c r="N29" i="5"/>
  <c r="N24" i="5"/>
  <c r="L70" i="14"/>
  <c r="L72" i="14" s="1"/>
  <c r="L75" i="21"/>
  <c r="O60" i="2"/>
  <c r="O45" i="2"/>
  <c r="M72" i="14"/>
  <c r="C62" i="15" l="1"/>
  <c r="C61" i="15"/>
  <c r="C60" i="15"/>
  <c r="K58" i="15"/>
  <c r="K15" i="15"/>
  <c r="K16" i="15"/>
  <c r="K17" i="15"/>
  <c r="K18" i="15"/>
  <c r="K19" i="15"/>
  <c r="K20" i="15"/>
  <c r="K21" i="15"/>
  <c r="K22" i="15"/>
  <c r="K23" i="15"/>
  <c r="K24" i="15"/>
  <c r="K25" i="15"/>
  <c r="K26" i="15"/>
  <c r="K27" i="15"/>
  <c r="K28" i="15"/>
  <c r="K29" i="15"/>
  <c r="K30" i="15"/>
  <c r="K31" i="15"/>
  <c r="K32" i="15"/>
  <c r="K33" i="15"/>
  <c r="K34" i="15"/>
  <c r="K35" i="15"/>
  <c r="K36" i="15"/>
  <c r="K37" i="15"/>
  <c r="K38" i="15"/>
  <c r="K39" i="15"/>
  <c r="K40" i="15"/>
  <c r="K41" i="15"/>
  <c r="K42" i="15"/>
  <c r="K43" i="15"/>
  <c r="K44" i="15"/>
  <c r="K45" i="15"/>
  <c r="K46" i="15"/>
  <c r="K47" i="15"/>
  <c r="K48" i="15"/>
  <c r="K49" i="15"/>
  <c r="K50" i="15"/>
  <c r="K51" i="15"/>
  <c r="K52" i="15"/>
  <c r="K53" i="15"/>
  <c r="K54" i="15"/>
  <c r="K55" i="15"/>
  <c r="K56" i="15"/>
  <c r="K14" i="15"/>
  <c r="J15" i="15"/>
  <c r="J16" i="15"/>
  <c r="J17" i="15"/>
  <c r="J18" i="15"/>
  <c r="J19" i="15"/>
  <c r="J20" i="15"/>
  <c r="J21" i="15"/>
  <c r="J22" i="15"/>
  <c r="J23" i="15"/>
  <c r="J24" i="15"/>
  <c r="J25" i="15"/>
  <c r="J26" i="15"/>
  <c r="J27" i="15"/>
  <c r="J28" i="15"/>
  <c r="J29" i="15"/>
  <c r="J30" i="15"/>
  <c r="J31" i="15"/>
  <c r="J32" i="15"/>
  <c r="J33" i="15"/>
  <c r="J34" i="15"/>
  <c r="J35" i="15"/>
  <c r="J36" i="15"/>
  <c r="J37" i="15"/>
  <c r="J38" i="15"/>
  <c r="J39" i="15"/>
  <c r="J40" i="15"/>
  <c r="J41" i="15"/>
  <c r="J42" i="15"/>
  <c r="J43" i="15"/>
  <c r="J44" i="15"/>
  <c r="J45" i="15"/>
  <c r="J46" i="15"/>
  <c r="J47" i="15"/>
  <c r="J48" i="15"/>
  <c r="J49" i="15"/>
  <c r="J50" i="15"/>
  <c r="J51" i="15"/>
  <c r="J52" i="15"/>
  <c r="J53" i="15"/>
  <c r="J54" i="15"/>
  <c r="J55" i="15"/>
  <c r="J56" i="15"/>
  <c r="J14" i="15"/>
  <c r="H15" i="15"/>
  <c r="H16" i="15"/>
  <c r="H17" i="15"/>
  <c r="H18" i="15"/>
  <c r="H19" i="15"/>
  <c r="H20" i="15"/>
  <c r="H21" i="15"/>
  <c r="H22" i="15"/>
  <c r="H23" i="15"/>
  <c r="H24" i="15"/>
  <c r="H25" i="15"/>
  <c r="H26" i="15"/>
  <c r="H27" i="15"/>
  <c r="H28" i="15"/>
  <c r="H29" i="15"/>
  <c r="H30" i="15"/>
  <c r="H31" i="15"/>
  <c r="H32" i="15"/>
  <c r="H33" i="15"/>
  <c r="H34" i="15"/>
  <c r="H35" i="15"/>
  <c r="H36" i="15"/>
  <c r="H37" i="15"/>
  <c r="H38" i="15"/>
  <c r="H39" i="15"/>
  <c r="H40" i="15"/>
  <c r="H41" i="15"/>
  <c r="H42" i="15"/>
  <c r="H43" i="15"/>
  <c r="H44" i="15"/>
  <c r="H45" i="15"/>
  <c r="H46" i="15"/>
  <c r="H47" i="15"/>
  <c r="H48" i="15"/>
  <c r="H49" i="15"/>
  <c r="H50" i="15"/>
  <c r="H51" i="15"/>
  <c r="H52" i="15"/>
  <c r="H53" i="15"/>
  <c r="H54" i="15"/>
  <c r="H55" i="15"/>
  <c r="H56" i="15"/>
  <c r="H14" i="15"/>
  <c r="F15" i="15"/>
  <c r="F16" i="15"/>
  <c r="F17" i="15"/>
  <c r="F18" i="15"/>
  <c r="F19" i="15"/>
  <c r="F20" i="15"/>
  <c r="F21" i="15"/>
  <c r="F22" i="15"/>
  <c r="F23" i="15"/>
  <c r="F24" i="15"/>
  <c r="F25" i="15"/>
  <c r="F26" i="15"/>
  <c r="F27" i="15"/>
  <c r="F28" i="15"/>
  <c r="F29" i="15"/>
  <c r="F30" i="15"/>
  <c r="F31" i="15"/>
  <c r="F32" i="15"/>
  <c r="F33" i="15"/>
  <c r="F34" i="15"/>
  <c r="F35" i="15"/>
  <c r="F36" i="15"/>
  <c r="F37" i="15"/>
  <c r="F38" i="15"/>
  <c r="F39" i="15"/>
  <c r="F40" i="15"/>
  <c r="F41" i="15"/>
  <c r="F42" i="15"/>
  <c r="F43" i="15"/>
  <c r="F44" i="15"/>
  <c r="F45" i="15"/>
  <c r="F46" i="15"/>
  <c r="F47" i="15"/>
  <c r="F48" i="15"/>
  <c r="F49" i="15"/>
  <c r="F50" i="15"/>
  <c r="F51" i="15"/>
  <c r="F52" i="15"/>
  <c r="F53" i="15"/>
  <c r="F54" i="15"/>
  <c r="F55" i="15"/>
  <c r="F56" i="15"/>
  <c r="F14" i="15"/>
  <c r="D15" i="15"/>
  <c r="D16" i="15"/>
  <c r="D17" i="15"/>
  <c r="D18" i="15"/>
  <c r="D19" i="15"/>
  <c r="D20" i="15"/>
  <c r="D21" i="15"/>
  <c r="D22" i="15"/>
  <c r="D23" i="15"/>
  <c r="D24" i="15"/>
  <c r="D25" i="15"/>
  <c r="D26" i="15"/>
  <c r="D27" i="15"/>
  <c r="D28" i="15"/>
  <c r="D29" i="15"/>
  <c r="D30" i="15"/>
  <c r="D31" i="15"/>
  <c r="D32" i="15"/>
  <c r="D33" i="15"/>
  <c r="D34" i="15"/>
  <c r="D35" i="15"/>
  <c r="D36" i="15"/>
  <c r="D37" i="15"/>
  <c r="D38" i="15"/>
  <c r="D39" i="15"/>
  <c r="D40" i="15"/>
  <c r="D41" i="15"/>
  <c r="D42" i="15"/>
  <c r="D43" i="15"/>
  <c r="D44" i="15"/>
  <c r="D45" i="15"/>
  <c r="D46" i="15"/>
  <c r="D47" i="15"/>
  <c r="D48" i="15"/>
  <c r="D49" i="15"/>
  <c r="D50" i="15"/>
  <c r="D51" i="15"/>
  <c r="D52" i="15"/>
  <c r="D53" i="15"/>
  <c r="D54" i="15"/>
  <c r="D55" i="15"/>
  <c r="D56" i="15"/>
  <c r="D14" i="15"/>
  <c r="K34" i="18"/>
  <c r="L34" i="18"/>
  <c r="M34" i="18"/>
  <c r="N34" i="18"/>
  <c r="O34" i="18"/>
  <c r="P34" i="18"/>
  <c r="Q34" i="18"/>
  <c r="R34" i="18"/>
  <c r="S34" i="18"/>
  <c r="T34" i="18"/>
  <c r="N40" i="17"/>
  <c r="N40" i="7"/>
  <c r="C74" i="5"/>
  <c r="D74" i="5"/>
  <c r="F74" i="5"/>
  <c r="G74" i="5"/>
  <c r="I74" i="5"/>
  <c r="J74" i="5"/>
  <c r="L74" i="5"/>
  <c r="M74" i="5"/>
  <c r="C75" i="5"/>
  <c r="D75" i="5"/>
  <c r="F75" i="5"/>
  <c r="G75" i="5"/>
  <c r="I75" i="5"/>
  <c r="J75" i="5"/>
  <c r="L75" i="5"/>
  <c r="M75" i="5"/>
  <c r="C76" i="5"/>
  <c r="D76" i="5"/>
  <c r="F76" i="5"/>
  <c r="G76" i="5"/>
  <c r="I76" i="5"/>
  <c r="J76" i="5"/>
  <c r="L76" i="5"/>
  <c r="M76" i="5"/>
  <c r="C77" i="5"/>
  <c r="D77" i="5"/>
  <c r="F77" i="5"/>
  <c r="G77" i="5"/>
  <c r="I77" i="5"/>
  <c r="J77" i="5"/>
  <c r="L77" i="5"/>
  <c r="M77" i="5"/>
  <c r="C78" i="5"/>
  <c r="D78" i="5"/>
  <c r="F78" i="5"/>
  <c r="G78" i="5"/>
  <c r="I78" i="5"/>
  <c r="J78" i="5"/>
  <c r="L78" i="5"/>
  <c r="M78" i="5"/>
  <c r="C79" i="5"/>
  <c r="D79" i="5"/>
  <c r="F79" i="5"/>
  <c r="G79" i="5"/>
  <c r="I79" i="5"/>
  <c r="J79" i="5"/>
  <c r="L79" i="5"/>
  <c r="M79" i="5"/>
  <c r="C80" i="5"/>
  <c r="D80" i="5"/>
  <c r="F80" i="5"/>
  <c r="G80" i="5"/>
  <c r="I80" i="5"/>
  <c r="J80" i="5"/>
  <c r="L80" i="5"/>
  <c r="M80" i="5"/>
  <c r="C81" i="5"/>
  <c r="D81" i="5"/>
  <c r="F81" i="5"/>
  <c r="G81" i="5"/>
  <c r="I81" i="5"/>
  <c r="J81" i="5"/>
  <c r="L81" i="5"/>
  <c r="M81" i="5"/>
  <c r="C82" i="5"/>
  <c r="D82" i="5"/>
  <c r="F82" i="5"/>
  <c r="G82" i="5"/>
  <c r="I82" i="5"/>
  <c r="J82" i="5"/>
  <c r="L82" i="5"/>
  <c r="M82" i="5"/>
  <c r="C83" i="5"/>
  <c r="D83" i="5"/>
  <c r="F83" i="5"/>
  <c r="G83" i="5"/>
  <c r="I83" i="5"/>
  <c r="J83" i="5"/>
  <c r="L83" i="5"/>
  <c r="M83" i="5"/>
  <c r="C84" i="5"/>
  <c r="D84" i="5"/>
  <c r="F84" i="5"/>
  <c r="G84" i="5"/>
  <c r="I84" i="5"/>
  <c r="J84" i="5"/>
  <c r="L84" i="5"/>
  <c r="M84" i="5"/>
  <c r="C85" i="5"/>
  <c r="D85" i="5"/>
  <c r="F85" i="5"/>
  <c r="G85" i="5"/>
  <c r="I85" i="5"/>
  <c r="J85" i="5"/>
  <c r="L85" i="5"/>
  <c r="M85" i="5"/>
  <c r="C86" i="5"/>
  <c r="D86" i="5"/>
  <c r="F86" i="5"/>
  <c r="G86" i="5"/>
  <c r="I86" i="5"/>
  <c r="J86" i="5"/>
  <c r="L86" i="5"/>
  <c r="M86" i="5"/>
  <c r="C87" i="5"/>
  <c r="D87" i="5"/>
  <c r="F87" i="5"/>
  <c r="G87" i="5"/>
  <c r="I87" i="5"/>
  <c r="J87" i="5"/>
  <c r="L87" i="5"/>
  <c r="M87" i="5"/>
  <c r="C88" i="5"/>
  <c r="D88" i="5"/>
  <c r="F88" i="5"/>
  <c r="G88" i="5"/>
  <c r="I88" i="5"/>
  <c r="J88" i="5"/>
  <c r="L88" i="5"/>
  <c r="M88" i="5"/>
  <c r="C89" i="5"/>
  <c r="D89" i="5"/>
  <c r="F89" i="5"/>
  <c r="G89" i="5"/>
  <c r="I89" i="5"/>
  <c r="J89" i="5"/>
  <c r="L89" i="5"/>
  <c r="M89" i="5"/>
  <c r="C90" i="5"/>
  <c r="D90" i="5"/>
  <c r="F90" i="5"/>
  <c r="G90" i="5"/>
  <c r="I90" i="5"/>
  <c r="J90" i="5"/>
  <c r="L90" i="5"/>
  <c r="M90" i="5"/>
  <c r="C91" i="5"/>
  <c r="D91" i="5"/>
  <c r="F91" i="5"/>
  <c r="G91" i="5"/>
  <c r="I91" i="5"/>
  <c r="J91" i="5"/>
  <c r="L91" i="5"/>
  <c r="M91" i="5"/>
  <c r="C92" i="5"/>
  <c r="D92" i="5"/>
  <c r="F92" i="5"/>
  <c r="G92" i="5"/>
  <c r="I92" i="5"/>
  <c r="J92" i="5"/>
  <c r="L92" i="5"/>
  <c r="M92" i="5"/>
  <c r="C93" i="5"/>
  <c r="D93" i="5"/>
  <c r="F93" i="5"/>
  <c r="G93" i="5"/>
  <c r="I93" i="5"/>
  <c r="J93" i="5"/>
  <c r="L93" i="5"/>
  <c r="M93" i="5"/>
  <c r="C94" i="5"/>
  <c r="D94" i="5"/>
  <c r="F94" i="5"/>
  <c r="G94" i="5"/>
  <c r="I94" i="5"/>
  <c r="J94" i="5"/>
  <c r="L94" i="5"/>
  <c r="M94" i="5"/>
  <c r="C95" i="5"/>
  <c r="D95" i="5"/>
  <c r="F95" i="5"/>
  <c r="G95" i="5"/>
  <c r="I95" i="5"/>
  <c r="J95" i="5"/>
  <c r="L95" i="5"/>
  <c r="M95" i="5"/>
  <c r="C96" i="5"/>
  <c r="D96" i="5"/>
  <c r="F96" i="5"/>
  <c r="G96" i="5"/>
  <c r="I96" i="5"/>
  <c r="J96" i="5"/>
  <c r="L96" i="5"/>
  <c r="M96" i="5"/>
  <c r="C97" i="5"/>
  <c r="D97" i="5"/>
  <c r="F97" i="5"/>
  <c r="G97" i="5"/>
  <c r="I97" i="5"/>
  <c r="J97" i="5"/>
  <c r="L97" i="5"/>
  <c r="M97" i="5"/>
  <c r="C98" i="5"/>
  <c r="D98" i="5"/>
  <c r="F98" i="5"/>
  <c r="G98" i="5"/>
  <c r="I98" i="5"/>
  <c r="J98" i="5"/>
  <c r="L98" i="5"/>
  <c r="M98" i="5"/>
  <c r="C99" i="5"/>
  <c r="D99" i="5"/>
  <c r="F99" i="5"/>
  <c r="G99" i="5"/>
  <c r="I99" i="5"/>
  <c r="J99" i="5"/>
  <c r="L99" i="5"/>
  <c r="M99" i="5"/>
  <c r="C100" i="5"/>
  <c r="D100" i="5"/>
  <c r="F100" i="5"/>
  <c r="G100" i="5"/>
  <c r="I100" i="5"/>
  <c r="J100" i="5"/>
  <c r="L100" i="5"/>
  <c r="M100" i="5"/>
  <c r="C101" i="5"/>
  <c r="D101" i="5"/>
  <c r="F101" i="5"/>
  <c r="G101" i="5"/>
  <c r="I101" i="5"/>
  <c r="J101" i="5"/>
  <c r="L101" i="5"/>
  <c r="M101" i="5"/>
  <c r="C102" i="5"/>
  <c r="D102" i="5"/>
  <c r="F102" i="5"/>
  <c r="G102" i="5"/>
  <c r="I102" i="5"/>
  <c r="J102" i="5"/>
  <c r="L102" i="5"/>
  <c r="M102" i="5"/>
  <c r="C103" i="5"/>
  <c r="D103" i="5"/>
  <c r="F103" i="5"/>
  <c r="G103" i="5"/>
  <c r="I103" i="5"/>
  <c r="J103" i="5"/>
  <c r="L103" i="5"/>
  <c r="M103" i="5"/>
  <c r="C104" i="5"/>
  <c r="D104" i="5"/>
  <c r="F104" i="5"/>
  <c r="G104" i="5"/>
  <c r="I104" i="5"/>
  <c r="J104" i="5"/>
  <c r="L104" i="5"/>
  <c r="M104" i="5"/>
  <c r="C105" i="5"/>
  <c r="D105" i="5"/>
  <c r="F105" i="5"/>
  <c r="G105" i="5"/>
  <c r="I105" i="5"/>
  <c r="J105" i="5"/>
  <c r="L105" i="5"/>
  <c r="M105" i="5"/>
  <c r="C106" i="5"/>
  <c r="D106" i="5"/>
  <c r="F106" i="5"/>
  <c r="G106" i="5"/>
  <c r="I106" i="5"/>
  <c r="J106" i="5"/>
  <c r="L106" i="5"/>
  <c r="M106" i="5"/>
  <c r="C107" i="5"/>
  <c r="D107" i="5"/>
  <c r="F107" i="5"/>
  <c r="G107" i="5"/>
  <c r="I107" i="5"/>
  <c r="J107" i="5"/>
  <c r="L107" i="5"/>
  <c r="M107" i="5"/>
  <c r="C108" i="5"/>
  <c r="D108" i="5"/>
  <c r="F108" i="5"/>
  <c r="G108" i="5"/>
  <c r="I108" i="5"/>
  <c r="J108" i="5"/>
  <c r="L108" i="5"/>
  <c r="M108" i="5"/>
  <c r="C109" i="5"/>
  <c r="D109" i="5"/>
  <c r="F109" i="5"/>
  <c r="G109" i="5"/>
  <c r="I109" i="5"/>
  <c r="J109" i="5"/>
  <c r="L109" i="5"/>
  <c r="M109" i="5"/>
  <c r="C110" i="5"/>
  <c r="D110" i="5"/>
  <c r="F110" i="5"/>
  <c r="G110" i="5"/>
  <c r="I110" i="5"/>
  <c r="J110" i="5"/>
  <c r="L110" i="5"/>
  <c r="M110" i="5"/>
  <c r="C111" i="5"/>
  <c r="D111" i="5"/>
  <c r="F111" i="5"/>
  <c r="G111" i="5"/>
  <c r="I111" i="5"/>
  <c r="J111" i="5"/>
  <c r="L111" i="5"/>
  <c r="M111" i="5"/>
  <c r="C112" i="5"/>
  <c r="D112" i="5"/>
  <c r="F112" i="5"/>
  <c r="G112" i="5"/>
  <c r="I112" i="5"/>
  <c r="J112" i="5"/>
  <c r="L112" i="5"/>
  <c r="M112" i="5"/>
  <c r="C113" i="5"/>
  <c r="D113" i="5"/>
  <c r="F113" i="5"/>
  <c r="G113" i="5"/>
  <c r="I113" i="5"/>
  <c r="J113" i="5"/>
  <c r="L113" i="5"/>
  <c r="M113" i="5"/>
  <c r="C114" i="5"/>
  <c r="D114" i="5"/>
  <c r="F114" i="5"/>
  <c r="G114" i="5"/>
  <c r="I114" i="5"/>
  <c r="J114" i="5"/>
  <c r="L114" i="5"/>
  <c r="M114" i="5"/>
  <c r="C115" i="5"/>
  <c r="D115" i="5"/>
  <c r="F115" i="5"/>
  <c r="G115" i="5"/>
  <c r="I115" i="5"/>
  <c r="J115" i="5"/>
  <c r="L115" i="5"/>
  <c r="M115" i="5"/>
  <c r="C117" i="5"/>
  <c r="D117" i="5"/>
  <c r="F117" i="5"/>
  <c r="G117" i="5"/>
  <c r="I117" i="5"/>
  <c r="J117" i="5"/>
  <c r="L117" i="5"/>
  <c r="M117" i="5"/>
  <c r="M73" i="5"/>
  <c r="L73" i="5"/>
  <c r="J73" i="5"/>
  <c r="I73" i="5"/>
  <c r="G73" i="5"/>
  <c r="F73" i="5"/>
  <c r="D73" i="5"/>
  <c r="C73" i="5"/>
  <c r="D60" i="5"/>
  <c r="E60" i="5"/>
  <c r="F60" i="5"/>
  <c r="G60" i="5"/>
  <c r="H60" i="5"/>
  <c r="I60" i="5"/>
  <c r="J60" i="5"/>
  <c r="K60" i="5"/>
  <c r="L60" i="5"/>
  <c r="M60" i="5"/>
  <c r="N60" i="5"/>
  <c r="D61" i="5"/>
  <c r="E61" i="5"/>
  <c r="F61" i="5"/>
  <c r="G61" i="5"/>
  <c r="H61" i="5"/>
  <c r="I61" i="5"/>
  <c r="J61" i="5"/>
  <c r="K61" i="5"/>
  <c r="L61" i="5"/>
  <c r="M61" i="5"/>
  <c r="N61" i="5"/>
  <c r="D62" i="5"/>
  <c r="E62" i="5"/>
  <c r="F62" i="5"/>
  <c r="G62" i="5"/>
  <c r="H62" i="5"/>
  <c r="I62" i="5"/>
  <c r="J62" i="5"/>
  <c r="K62" i="5"/>
  <c r="L62" i="5"/>
  <c r="M62" i="5"/>
  <c r="N62" i="5"/>
  <c r="C62" i="5"/>
  <c r="C61" i="5"/>
  <c r="C60" i="5"/>
  <c r="N58" i="2"/>
  <c r="N59" i="2"/>
  <c r="N57" i="2"/>
  <c r="N52" i="2"/>
  <c r="N53" i="2" s="1"/>
  <c r="N44" i="2"/>
  <c r="N45" i="2" s="1"/>
  <c r="H60" i="15" l="1"/>
  <c r="H61" i="15"/>
  <c r="F60" i="15"/>
  <c r="F61" i="15"/>
  <c r="H62" i="15"/>
  <c r="F62" i="15"/>
  <c r="D62" i="15"/>
  <c r="I61" i="15"/>
  <c r="C119" i="5"/>
  <c r="J120" i="5"/>
  <c r="I120" i="5"/>
  <c r="D61" i="15"/>
  <c r="I62" i="15"/>
  <c r="I60" i="15"/>
  <c r="L119" i="5"/>
  <c r="I121" i="5"/>
  <c r="F121" i="5"/>
  <c r="C121" i="5"/>
  <c r="L120" i="5"/>
  <c r="F120" i="5"/>
  <c r="I119" i="5"/>
  <c r="C120" i="5"/>
  <c r="D119" i="5"/>
  <c r="J121" i="5"/>
  <c r="M120" i="5"/>
  <c r="M121" i="5"/>
  <c r="D120" i="5"/>
  <c r="G119" i="5"/>
  <c r="L121" i="5"/>
  <c r="G121" i="5"/>
  <c r="D121" i="5"/>
  <c r="G120" i="5"/>
  <c r="M119" i="5"/>
  <c r="J119" i="5"/>
  <c r="F119" i="5"/>
  <c r="D60" i="15"/>
  <c r="N60" i="2"/>
  <c r="J61" i="15" l="1"/>
  <c r="K61" i="15"/>
  <c r="J62" i="15"/>
  <c r="J60" i="15"/>
  <c r="K60" i="15"/>
  <c r="K62" i="15"/>
</calcChain>
</file>

<file path=xl/sharedStrings.xml><?xml version="1.0" encoding="utf-8"?>
<sst xmlns="http://schemas.openxmlformats.org/spreadsheetml/2006/main" count="1084" uniqueCount="220">
  <si>
    <t>D.</t>
  </si>
  <si>
    <t>Emploi salarié et établissements</t>
  </si>
  <si>
    <t xml:space="preserve">Les données présentées proviennent de l'Office national de la Sécurité sociale (ONSS), en particulier des statistiques décentralisées. Elles concernent les postes de travail salarié et les établissements situés en Région bruxelloise, sans tenir compte du lieu de domicile des travailleurs (voir le glossaire pour plus d'informations). Nous vous invitons également à consulter, sur le site d'Actiris, les fichiers téléchargeables relatifs aux principaux indicateurs du marché du travail bruxellois : population active, emploi, chômage, emplois indépendants, communes. </t>
  </si>
  <si>
    <t>D.1. Postes de travail et établissements</t>
  </si>
  <si>
    <t>Les trois régions</t>
  </si>
  <si>
    <t>D.1.1. Évolution</t>
  </si>
  <si>
    <t>D.2. Postes de travail</t>
  </si>
  <si>
    <t>Nombre de travailleurs salariés occupés par chaque employeur à l'issue d'une période donnée</t>
  </si>
  <si>
    <t>D.2.1. Secteur d'activité</t>
  </si>
  <si>
    <t>Région bruxelloise</t>
  </si>
  <si>
    <t>Communes bruxelloises et régions</t>
  </si>
  <si>
    <t>D.3. Établissements</t>
  </si>
  <si>
    <t>D.3.1. Secteur d'activité</t>
  </si>
  <si>
    <t>D.3.2. Secteur d'activité</t>
  </si>
  <si>
    <t>D.3.3. Taille d'entreprise</t>
  </si>
  <si>
    <t>D.3.4. Secteur d'activité et taille d'entreprise</t>
  </si>
  <si>
    <t>D.3.5. Secteur d'activité et commune</t>
  </si>
  <si>
    <t>D.3.6. Taille d'entreprise et commune</t>
  </si>
  <si>
    <t>D.3.7. Communes et régions</t>
  </si>
  <si>
    <t>D. Emploi salarié et établissements</t>
  </si>
  <si>
    <t>Retour au menu</t>
  </si>
  <si>
    <t>D.1.  Postes de travail et établissements</t>
  </si>
  <si>
    <t>Nombre</t>
  </si>
  <si>
    <t>Postes de travail</t>
  </si>
  <si>
    <t>Région flamande</t>
  </si>
  <si>
    <t>Région wallonne</t>
  </si>
  <si>
    <t>Belgique</t>
  </si>
  <si>
    <t>% Région bruxelloise / Belgique</t>
  </si>
  <si>
    <t>Établissements</t>
  </si>
  <si>
    <t>Postes / établissements</t>
  </si>
  <si>
    <t>Note: Jusqu'en 2002, les données sont établies au 30 juin. A partir de 2003, elles sont établies au 31 décembre.</t>
  </si>
  <si>
    <t>D.2.  Postes de travail</t>
  </si>
  <si>
    <t>Bruxelles / Belgique</t>
  </si>
  <si>
    <t>%</t>
  </si>
  <si>
    <t xml:space="preserve">Nombre </t>
  </si>
  <si>
    <t>Agriculture, sylviculture et pêche</t>
  </si>
  <si>
    <t>Industries extractives</t>
  </si>
  <si>
    <t>Industrie manufacturière</t>
  </si>
  <si>
    <t>Production et distribution d'électricité, gaz, vapeur et air conditionné</t>
  </si>
  <si>
    <t>Gestion des eaux, des eaux usées et des déchets</t>
  </si>
  <si>
    <t>Construction</t>
  </si>
  <si>
    <t>Commerce</t>
  </si>
  <si>
    <t>Véhicules</t>
  </si>
  <si>
    <t>Commerce de gros</t>
  </si>
  <si>
    <t>Commerce de détail</t>
  </si>
  <si>
    <t>Transports et entreposage</t>
  </si>
  <si>
    <t>Transports</t>
  </si>
  <si>
    <t>Entreposage et services auxiliaires des transports</t>
  </si>
  <si>
    <t>Poste et courrier</t>
  </si>
  <si>
    <t>Hébergement et restauration</t>
  </si>
  <si>
    <t>Information et communication</t>
  </si>
  <si>
    <t>Edition</t>
  </si>
  <si>
    <t>Activités audiovisuelles</t>
  </si>
  <si>
    <t>Télécommunications</t>
  </si>
  <si>
    <t>Activités informatiques et services informatiques</t>
  </si>
  <si>
    <t>Activités financières et d'assurance</t>
  </si>
  <si>
    <t>Activités immobilières</t>
  </si>
  <si>
    <t>Activités spécialisées, scientifiques et techniques</t>
  </si>
  <si>
    <t>Activités juridiques, comptables, techniques, conseil de gestion</t>
  </si>
  <si>
    <t>Recherche-développement scientifique</t>
  </si>
  <si>
    <t>Publicité et autres activités spécialisées, scientifiques et techniques</t>
  </si>
  <si>
    <t>Activités de services administratifs et de soutien</t>
  </si>
  <si>
    <t>Location et location-bail</t>
  </si>
  <si>
    <t>Activités liées à l'emploi</t>
  </si>
  <si>
    <t>Agences de voyage, services de réservation et activités connexes</t>
  </si>
  <si>
    <t>Autres services administratifs et de soutien</t>
  </si>
  <si>
    <t>Administration publique</t>
  </si>
  <si>
    <t>Enseignement</t>
  </si>
  <si>
    <t>Santé humaine et action sociale</t>
  </si>
  <si>
    <t>Activités pour la santé humaine</t>
  </si>
  <si>
    <t>Activités médico-sociales et sociales</t>
  </si>
  <si>
    <t>Arts, spectacles et activités récréatives</t>
  </si>
  <si>
    <t>Autres activités de service</t>
  </si>
  <si>
    <t>Activités des organisations associatives</t>
  </si>
  <si>
    <t>Réparation d'ordinateurs et de biens personnels et domestiques</t>
  </si>
  <si>
    <t>Autres services personnels</t>
  </si>
  <si>
    <t>Activités des ménages en tant qu'employeurs</t>
  </si>
  <si>
    <t>Organismes extra-territoriaux</t>
  </si>
  <si>
    <t>Total</t>
  </si>
  <si>
    <t>Secteur primaire</t>
  </si>
  <si>
    <t>Secteur secondaire</t>
  </si>
  <si>
    <t>Secteur tertiaire</t>
  </si>
  <si>
    <t>F</t>
  </si>
  <si>
    <t>H</t>
  </si>
  <si>
    <t>T</t>
  </si>
  <si>
    <t>2003**</t>
  </si>
  <si>
    <t>Agriculture et pêche</t>
  </si>
  <si>
    <t>Electricité, gaz et eau</t>
  </si>
  <si>
    <t>Hôtels et restaurants</t>
  </si>
  <si>
    <t>Transports et communications</t>
  </si>
  <si>
    <t>Transports et autres services auxiliaires</t>
  </si>
  <si>
    <t>Postes et télécommunications</t>
  </si>
  <si>
    <t>Activités financières</t>
  </si>
  <si>
    <t>Intermédiation financière</t>
  </si>
  <si>
    <t>Assurance</t>
  </si>
  <si>
    <t>Auxiliaires financiers</t>
  </si>
  <si>
    <t>Services aux entreprises</t>
  </si>
  <si>
    <t>Location sans opérateur</t>
  </si>
  <si>
    <t>Activités informatiques</t>
  </si>
  <si>
    <t>Recherche et développement</t>
  </si>
  <si>
    <t>Autres services aux entreprises</t>
  </si>
  <si>
    <t>Santé et action sociale</t>
  </si>
  <si>
    <t>Services collectifs</t>
  </si>
  <si>
    <t>Voirie et gestion des déchets</t>
  </si>
  <si>
    <t>Activités associatives diverses</t>
  </si>
  <si>
    <t>Activités récréatives, culturelles et sportives</t>
  </si>
  <si>
    <t>Services personnels</t>
  </si>
  <si>
    <t>Services domestiques</t>
  </si>
  <si>
    <t>Activités mal définies</t>
  </si>
  <si>
    <t>* Cette série temporelle est établie sur la base de la nomenclature d'activités économiques NACE-BEL 2003.</t>
  </si>
  <si>
    <t>** Jusqu'en 2002, les données sont établies au 30 juin. À partir de 2003, elles sont établies au 31 décembre.</t>
  </si>
  <si>
    <t>v.a.</t>
  </si>
  <si>
    <t>Electricité, gaz, vapeur et air conditionné</t>
  </si>
  <si>
    <t>Gestion des eaux, eaux usées et déchets</t>
  </si>
  <si>
    <t>Informatique</t>
  </si>
  <si>
    <t>Activités spécialisées, scientif. et techn.</t>
  </si>
  <si>
    <t>Activités juridiques, comptables, techn., conseil de gestion</t>
  </si>
  <si>
    <t>Publicité et autres activités spécialisées, scientif. et techn.</t>
  </si>
  <si>
    <t>Services administratifs et de soutien</t>
  </si>
  <si>
    <t>Agences de voyage et activités connexes</t>
  </si>
  <si>
    <t>Réparation d'ordinateurs et de biens personnels</t>
  </si>
  <si>
    <t>2002*</t>
  </si>
  <si>
    <t>&lt; 5 travailleurs</t>
  </si>
  <si>
    <t>5 à 9 travailleurs</t>
  </si>
  <si>
    <t>10 à 19 travailleurs</t>
  </si>
  <si>
    <t>20 à 49 travailleurs</t>
  </si>
  <si>
    <t>50 à 99 travailleurs</t>
  </si>
  <si>
    <t>100 à 199 travailleurs</t>
  </si>
  <si>
    <t>200 à 499 travailleurs</t>
  </si>
  <si>
    <t>500 à 999 travailleurs</t>
  </si>
  <si>
    <t>1000 travailleurs et +</t>
  </si>
  <si>
    <t>* Jusqu'en 2002, les données sont établies au 30 juin. À partir de 2003, elles sont établies au 31 décembre.</t>
  </si>
  <si>
    <t>&lt; 5</t>
  </si>
  <si>
    <t>5 à 9</t>
  </si>
  <si>
    <t>10 à 19</t>
  </si>
  <si>
    <t>20 à 49</t>
  </si>
  <si>
    <t>50 à 99</t>
  </si>
  <si>
    <t>100 à 199</t>
  </si>
  <si>
    <t>200 à 499</t>
  </si>
  <si>
    <t>500 à 999</t>
  </si>
  <si>
    <t>1000 et +</t>
  </si>
  <si>
    <t xml:space="preserve">Industries extractives </t>
  </si>
  <si>
    <t>Industries manufacturières</t>
  </si>
  <si>
    <t>Commerce de gros et de détail</t>
  </si>
  <si>
    <t>Autres activités de services</t>
  </si>
  <si>
    <t>Anderlecht</t>
  </si>
  <si>
    <t>Auderghem</t>
  </si>
  <si>
    <t>Berchem-Ste-Agathe</t>
  </si>
  <si>
    <t>Bruxelles</t>
  </si>
  <si>
    <t>Etterbeek</t>
  </si>
  <si>
    <t>Evere</t>
  </si>
  <si>
    <t>Forest</t>
  </si>
  <si>
    <t>Ganshoren</t>
  </si>
  <si>
    <t>Ixelles</t>
  </si>
  <si>
    <t>Jette</t>
  </si>
  <si>
    <t>Koekelberg</t>
  </si>
  <si>
    <t>Molenbeek-St-Jean</t>
  </si>
  <si>
    <t>St-Gilles</t>
  </si>
  <si>
    <t>St-Josse-Ten-Noode</t>
  </si>
  <si>
    <t>Schaerbeek</t>
  </si>
  <si>
    <t>Uccle</t>
  </si>
  <si>
    <t>Watermael-Boitsfort</t>
  </si>
  <si>
    <t>Woluwé-St-Lambert</t>
  </si>
  <si>
    <t>Woluwé-St-Pierre</t>
  </si>
  <si>
    <t>Commune non déterminée*</t>
  </si>
  <si>
    <t xml:space="preserve">* Concerne les postes de travail salarié dans une entreprise étrangère sans unité locale d'établissement en Belgique. Ceux-ci sont comptabilisés au sein de la région bruxelloise mais ne sont pas attribués à une commune spécifique.        </t>
  </si>
  <si>
    <t>_</t>
  </si>
  <si>
    <t>St-Josse-ten-Noode</t>
  </si>
  <si>
    <t>Woluwe-St-Lambert</t>
  </si>
  <si>
    <t>Woluwe-St-Pierre</t>
  </si>
  <si>
    <t xml:space="preserve">* Avant 2014, les postes de travail salarié dans une entreprise étrangère sans unité locale d'établissement en Belgique étaient comptabilisés au départ d'une commune sur base de l'adresse d'un mandataire (comptable, secrétariat social...). Depuis 2014, ils sont intégrés dans les statistiques par région de travail  mais ne sont désormais plus attribués à une commune spécifique.                                              </t>
  </si>
  <si>
    <t>Note : Jusqu'en 2002, les données sont établies au 30 juin. À partir de 2003, elles sont établies au 31 décembre.</t>
  </si>
  <si>
    <t>D.3.  Établissements</t>
  </si>
  <si>
    <t>D.2.3. Secteur d'activité</t>
  </si>
  <si>
    <t>D.2.2. Secteur d'activité et sexe</t>
  </si>
  <si>
    <t>D.2.4. Taille d'entreprise</t>
  </si>
  <si>
    <t>D.2.5. Secteur d'activité et taille d'entreprise</t>
  </si>
  <si>
    <t>D.2.6. Secteur d'activité et commune</t>
  </si>
  <si>
    <t>D.2.7. Taille d'entreprise et commune</t>
  </si>
  <si>
    <t>D.2.8. Communes et régions</t>
  </si>
  <si>
    <t>Tableau D.3.2.a : Répartition des établissements en Région bruxelloise selon le secteur d'activité (1992-2007)*</t>
  </si>
  <si>
    <t xml:space="preserve">*** Cette série temporelle est établie sur la base de la nouvelle nomenclature d'activités économiques, la NACE-BEL 2008 entrée en vigueur en 2008. Elle n'est pas comparable avec la série temporelle reprise au tableau D.3.2.a. </t>
  </si>
  <si>
    <t>Note: Jusqu'en 2002, les données sont établies au 30 juin. À partir de 2003, elles sont établies au 31 décembre.</t>
  </si>
  <si>
    <t>Total*</t>
  </si>
  <si>
    <t xml:space="preserve">* Sont comprises les entreprises étrangères sans implantation en Belgique comptabilisées en Région bruxelloise mais auxquelles n'est pas attribuées une commune spécifique.                                               </t>
  </si>
  <si>
    <t xml:space="preserve">* Avant 2014, les entreprises étrangères sans unité locale d'établissement en Belgique étaient comptabilisées au départ d'une commune sur base de l'adresse d'un mandataire (comptable, secrétariat social...). Depuis 2014, elles sont intégrées dans les statistiques par région de travail  mais ne sont désormais plus attribuées à une commune spécifique.                                              </t>
  </si>
  <si>
    <t>Tableau D.2.3.a : Répartition des postes de travail en Région bruxelloise selon le secteur d'activité (1992-2007)*</t>
  </si>
  <si>
    <t xml:space="preserve">* Concerne les postes de travail salarié dans une entreprise étrangère sans unité locale d'établissement en Belgique. Ceux-ci sont comptabilisés au sein de la région bruxelloise mais ne sont pas attribués à une commune spécifique.                         </t>
  </si>
  <si>
    <t xml:space="preserve">*** Cette série temporelle est établie sur la base de la nouvelle nomenclature d'activités économiques, la NACE-BEL 2008 entrée en vigueur en 2008. Elle n'est pas comparable avec la série temporelle reprise au tableau D.2.3.a. </t>
  </si>
  <si>
    <t>Source : ONSS, calculs view.brussels</t>
  </si>
  <si>
    <t>Production et distribution d'électricité, de gaz, de vapeur et d'air conditionné</t>
  </si>
  <si>
    <t>Production et distribution d'eau; assainissement, gestion des déchets et dépollution</t>
  </si>
  <si>
    <t>Commerce de gros et de detail; réparation de vehicules automobiles et de motocycles</t>
  </si>
  <si>
    <t>Administration publique et defense; securie sociale obligatoire</t>
  </si>
  <si>
    <t>Activités des ménages en tant qu'employeurs; activités indifférenciées des ménages en tant que producteurs de biens et services pour usage propre</t>
  </si>
  <si>
    <t>Activités des organismes extra-territoriaux</t>
  </si>
  <si>
    <t>Tableau D.3.7.a : Répartition des établissements au sein des communes bruxelloises et selon la région (1992-2007)</t>
  </si>
  <si>
    <t>Dernière mise à jour : avril 2022</t>
  </si>
  <si>
    <t>Tableau D.2.1 : Répartition des postes de travail selon la région et le secteur d'activité (31 décembre 2021)</t>
  </si>
  <si>
    <t>Tableau D.1.1 : Évolution de la répartition des établissements et des postes de travail selon la région (1992-2021)</t>
  </si>
  <si>
    <t>Tableau D.2.2 : Répartition des postes de travail par région, secteur d'activité et selon le sexe (31 décembre 2021)</t>
  </si>
  <si>
    <t>Tableau D.2.2 : Postes de travail par région, secteur d'activité et genre (31 décembre 2021)</t>
  </si>
  <si>
    <t>≠ 2020-2021</t>
  </si>
  <si>
    <t>Tableau D.2.3.b : Répartition des postes de travail en Région bruxelloise selon le secteur d'activité (2007-2021)***</t>
  </si>
  <si>
    <t>Tableau D.2.4 : Répartition des postes de travail en Région bruxelloise selon la taille des établissements (1992-2021)</t>
  </si>
  <si>
    <t>Tableau D.2.5 : Répartition des postes de travail en Région bruxelloise selon la taille des établissements et le secteur d'activité (31 décembre 2021)</t>
  </si>
  <si>
    <t>Tableau D.3.1 : Répartition des établissements selon la région et le secteur d'activité (31 décembre 2021)</t>
  </si>
  <si>
    <t>Tableau D.3.2.b : Répartition des établissements en Région bruxelloise selon le secteur d'activité (2008-2021)***</t>
  </si>
  <si>
    <t>Tableau D.3.3 : Répartition des établissements en Région bruxelloise selon la taille des établissements (1992-2021)</t>
  </si>
  <si>
    <t>Tableau D.3.4 : Répartition des établissements en Région bruxelloise par classe d'importance et selon le secteur d'activité (31 décembre 2021)</t>
  </si>
  <si>
    <t>Tableau D.2.6 : Répartition des postes de travail au sein des communes bruxelloises selon le secteur d'activité (31 décembre 2021)</t>
  </si>
  <si>
    <t>Tableau D.3.5 : Répartition des établissements au sein des communes bruxelloises selon le secteur d'activité (31 décembre 2021)</t>
  </si>
  <si>
    <t>Tableau D.3.6 : Répartition des établissements en Région bruxelloise par classe d'importance et selon la commune (31 décembre 2021)</t>
  </si>
  <si>
    <t>Tableau D.2.7 : Répartition des postes de travail au sein des communes bruxelloises selon la taille des établissements (31 décembre 2021)</t>
  </si>
  <si>
    <t>Tableau D.2.8 : Répartition des postes de travail au sein des communes bruxelloises et selon la région (1992-2021)</t>
  </si>
  <si>
    <t>% communes / Région (2021)</t>
  </si>
  <si>
    <t>Var. 2020-2021</t>
  </si>
  <si>
    <t>%             communes /  
Région (2021)</t>
  </si>
  <si>
    <t>Tableau D.3.7.b : Répartition des établissements au sein des communes bruxelloises et selon la région (2008-2021)</t>
  </si>
  <si>
    <t>1992-2021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</si>
</sst>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 "/>
    <numFmt numFmtId="165" formatCode="#,##0\ "/>
    <numFmt numFmtId="166" formatCode="#,##0.0\ "/>
    <numFmt numFmtId="167" formatCode="0.0"/>
    <numFmt numFmtId="168" formatCode="#\ ##0"/>
    <numFmt numFmtId="169" formatCode="#,##0.0"/>
    <numFmt numFmtId="170" formatCode="0.0\ "/>
    <numFmt numFmtId="171" formatCode="0.00\ "/>
  </numFmts>
  <fonts count="57">
    <font>
      <sz val="11"/>
      <color theme="1"/>
      <name val="Calibri"/>
      <family val="2"/>
      <scheme val="minor"/>
    </font>
    <font>
      <sz val="11"/>
      <color theme="1"/>
      <name val="Calibri"/>
      <family val="2"/>
      <scheme val="minor"/>
    </font>
    <font>
      <sz val="8"/>
      <color indexed="62"/>
      <name val="Arial"/>
      <family val="2"/>
    </font>
    <font>
      <b/>
      <sz val="14"/>
      <color indexed="62"/>
      <name val="Arial"/>
      <family val="2"/>
    </font>
    <font>
      <sz val="10"/>
      <color indexed="62"/>
      <name val="Arial"/>
      <family val="2"/>
    </font>
    <font>
      <b/>
      <sz val="10"/>
      <color indexed="62"/>
      <name val="Arial"/>
      <family val="2"/>
    </font>
    <font>
      <sz val="9"/>
      <color indexed="62"/>
      <name val="Arial"/>
      <family val="2"/>
    </font>
    <font>
      <i/>
      <sz val="9"/>
      <color indexed="62"/>
      <name val="Arial"/>
      <family val="2"/>
    </font>
    <font>
      <u/>
      <sz val="10"/>
      <color indexed="12"/>
      <name val="Arial"/>
      <family val="2"/>
    </font>
    <font>
      <i/>
      <u/>
      <sz val="9"/>
      <color indexed="62"/>
      <name val="Arial"/>
      <family val="2"/>
    </font>
    <font>
      <u/>
      <sz val="9"/>
      <color indexed="62"/>
      <name val="Arial"/>
      <family val="2"/>
    </font>
    <font>
      <sz val="9"/>
      <name val="Times New Roman"/>
      <family val="1"/>
    </font>
    <font>
      <i/>
      <sz val="14"/>
      <color indexed="62"/>
      <name val="Arial"/>
      <family val="2"/>
    </font>
    <font>
      <sz val="14"/>
      <color indexed="62"/>
      <name val="Arial"/>
      <family val="2"/>
    </font>
    <font>
      <u/>
      <sz val="14"/>
      <color indexed="62"/>
      <name val="Arial"/>
      <family val="2"/>
    </font>
    <font>
      <b/>
      <sz val="8"/>
      <color indexed="62"/>
      <name val="Arial"/>
      <family val="2"/>
    </font>
    <font>
      <b/>
      <sz val="12"/>
      <color indexed="62"/>
      <name val="Arial"/>
      <family val="2"/>
    </font>
    <font>
      <b/>
      <sz val="8"/>
      <color theme="0"/>
      <name val="Arial"/>
      <family val="2"/>
    </font>
    <font>
      <sz val="8"/>
      <color theme="0"/>
      <name val="Arial"/>
      <family val="2"/>
    </font>
    <font>
      <i/>
      <sz val="8"/>
      <color indexed="62"/>
      <name val="Arial"/>
      <family val="2"/>
    </font>
    <font>
      <sz val="7"/>
      <color indexed="62"/>
      <name val="Arial"/>
      <family val="2"/>
    </font>
    <font>
      <sz val="8"/>
      <color indexed="62"/>
      <name val="Times New Roman"/>
      <family val="1"/>
    </font>
    <font>
      <sz val="10"/>
      <name val="Arial"/>
      <family val="2"/>
    </font>
    <font>
      <sz val="9"/>
      <color indexed="62"/>
      <name val="Times New Roman"/>
      <family val="1"/>
    </font>
    <font>
      <sz val="8"/>
      <color theme="1"/>
      <name val="Calibri"/>
      <family val="2"/>
      <scheme val="minor"/>
    </font>
    <font>
      <b/>
      <sz val="9"/>
      <color indexed="62"/>
      <name val="Arial"/>
      <family val="2"/>
    </font>
    <font>
      <sz val="8"/>
      <color indexed="62"/>
      <name val="Tahoma"/>
      <family val="2"/>
    </font>
    <font>
      <sz val="9"/>
      <color indexed="62"/>
      <name val="Tahoma"/>
      <family val="2"/>
    </font>
    <font>
      <sz val="10"/>
      <name val="Geneva"/>
    </font>
    <font>
      <b/>
      <sz val="7"/>
      <color indexed="62"/>
      <name val="Arial"/>
      <family val="2"/>
    </font>
    <font>
      <sz val="8"/>
      <name val="Arial"/>
      <family val="2"/>
    </font>
    <font>
      <sz val="8"/>
      <name val="Tahoma"/>
      <family val="2"/>
    </font>
    <font>
      <i/>
      <sz val="8"/>
      <color indexed="48"/>
      <name val="Arial"/>
      <family val="2"/>
    </font>
    <font>
      <b/>
      <sz val="8"/>
      <color rgb="FF333399"/>
      <name val="Arial"/>
      <family val="2"/>
    </font>
    <font>
      <sz val="8"/>
      <color rgb="FF333399"/>
      <name val="Arial"/>
      <family val="2"/>
    </font>
    <font>
      <sz val="9"/>
      <color rgb="FF333399"/>
      <name val="Arial"/>
      <family val="2"/>
    </font>
    <font>
      <sz val="7"/>
      <color rgb="FF333399"/>
      <name val="Arial"/>
      <family val="2"/>
    </font>
    <font>
      <sz val="7"/>
      <color indexed="62"/>
      <name val="Tahoma"/>
      <family val="2"/>
    </font>
    <font>
      <sz val="10"/>
      <color indexed="62"/>
      <name val="Times New Roman"/>
      <family val="1"/>
    </font>
    <font>
      <sz val="14"/>
      <color indexed="62"/>
      <name val="Tahoma"/>
      <family val="2"/>
    </font>
    <font>
      <sz val="8"/>
      <color rgb="FFFF000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s>
  <fills count="36">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91">
    <border>
      <left/>
      <right/>
      <top/>
      <bottom/>
      <diagonal/>
    </border>
    <border>
      <left/>
      <right/>
      <top/>
      <bottom style="thin">
        <color indexed="62"/>
      </bottom>
      <diagonal/>
    </border>
    <border>
      <left/>
      <right/>
      <top style="hair">
        <color indexed="62"/>
      </top>
      <bottom/>
      <diagonal/>
    </border>
    <border>
      <left style="hair">
        <color indexed="62"/>
      </left>
      <right style="hair">
        <color indexed="62"/>
      </right>
      <top style="hair">
        <color indexed="62"/>
      </top>
      <bottom/>
      <diagonal/>
    </border>
    <border>
      <left style="hair">
        <color indexed="62"/>
      </left>
      <right/>
      <top style="hair">
        <color indexed="62"/>
      </top>
      <bottom/>
      <diagonal/>
    </border>
    <border>
      <left style="hair">
        <color indexed="62"/>
      </left>
      <right style="hair">
        <color indexed="62"/>
      </right>
      <top/>
      <bottom/>
      <diagonal/>
    </border>
    <border>
      <left style="hair">
        <color indexed="62"/>
      </left>
      <right/>
      <top/>
      <bottom/>
      <diagonal/>
    </border>
    <border>
      <left/>
      <right/>
      <top/>
      <bottom style="hair">
        <color indexed="62"/>
      </bottom>
      <diagonal/>
    </border>
    <border>
      <left style="hair">
        <color indexed="62"/>
      </left>
      <right style="hair">
        <color indexed="62"/>
      </right>
      <top/>
      <bottom style="hair">
        <color indexed="62"/>
      </bottom>
      <diagonal/>
    </border>
    <border>
      <left style="hair">
        <color indexed="62"/>
      </left>
      <right/>
      <top/>
      <bottom style="hair">
        <color indexed="62"/>
      </bottom>
      <diagonal/>
    </border>
    <border>
      <left/>
      <right style="hair">
        <color indexed="62"/>
      </right>
      <top style="hair">
        <color indexed="62"/>
      </top>
      <bottom/>
      <diagonal/>
    </border>
    <border>
      <left style="hair">
        <color indexed="64"/>
      </left>
      <right/>
      <top style="hair">
        <color indexed="64"/>
      </top>
      <bottom/>
      <diagonal/>
    </border>
    <border>
      <left/>
      <right style="hair">
        <color indexed="62"/>
      </right>
      <top/>
      <bottom/>
      <diagonal/>
    </border>
    <border>
      <left/>
      <right style="hair">
        <color indexed="62"/>
      </right>
      <top/>
      <bottom style="hair">
        <color indexed="62"/>
      </bottom>
      <diagonal/>
    </border>
    <border>
      <left style="hair">
        <color indexed="64"/>
      </left>
      <right/>
      <top/>
      <bottom style="hair">
        <color indexed="64"/>
      </bottom>
      <diagonal/>
    </border>
    <border>
      <left/>
      <right style="hair">
        <color indexed="64"/>
      </right>
      <top style="hair">
        <color indexed="62"/>
      </top>
      <bottom/>
      <diagonal/>
    </border>
    <border>
      <left/>
      <right style="hair">
        <color indexed="64"/>
      </right>
      <top/>
      <bottom/>
      <diagonal/>
    </border>
    <border>
      <left/>
      <right style="hair">
        <color indexed="64"/>
      </right>
      <top/>
      <bottom style="hair">
        <color indexed="62"/>
      </bottom>
      <diagonal/>
    </border>
    <border>
      <left/>
      <right/>
      <top/>
      <bottom style="hair">
        <color indexed="64"/>
      </bottom>
      <diagonal/>
    </border>
    <border>
      <left/>
      <right style="hair">
        <color indexed="62"/>
      </right>
      <top/>
      <bottom style="hair">
        <color indexed="64"/>
      </bottom>
      <diagonal/>
    </border>
    <border>
      <left style="hair">
        <color indexed="62"/>
      </left>
      <right style="hair">
        <color indexed="62"/>
      </right>
      <top/>
      <bottom style="hair">
        <color indexed="64"/>
      </bottom>
      <diagonal/>
    </border>
    <border>
      <left style="hair">
        <color indexed="62"/>
      </left>
      <right/>
      <top/>
      <bottom style="hair">
        <color indexed="64"/>
      </bottom>
      <diagonal/>
    </border>
    <border>
      <left style="hair">
        <color indexed="62"/>
      </left>
      <right style="hair">
        <color indexed="64"/>
      </right>
      <top style="hair">
        <color indexed="62"/>
      </top>
      <bottom/>
      <diagonal/>
    </border>
    <border>
      <left style="hair">
        <color indexed="64"/>
      </left>
      <right style="hair">
        <color indexed="64"/>
      </right>
      <top style="hair">
        <color indexed="62"/>
      </top>
      <bottom/>
      <diagonal/>
    </border>
    <border>
      <left style="hair">
        <color rgb="FF002060"/>
      </left>
      <right/>
      <top/>
      <bottom/>
      <diagonal/>
    </border>
    <border>
      <left style="hair">
        <color indexed="62"/>
      </left>
      <right style="hair">
        <color indexed="64"/>
      </right>
      <top/>
      <bottom/>
      <diagonal/>
    </border>
    <border>
      <left style="hair">
        <color indexed="64"/>
      </left>
      <right style="hair">
        <color indexed="64"/>
      </right>
      <top/>
      <bottom/>
      <diagonal/>
    </border>
    <border>
      <left style="hair">
        <color indexed="62"/>
      </left>
      <right style="hair">
        <color indexed="64"/>
      </right>
      <top/>
      <bottom style="hair">
        <color indexed="62"/>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top/>
      <bottom style="hair">
        <color auto="1"/>
      </bottom>
      <diagonal/>
    </border>
    <border>
      <left style="hair">
        <color indexed="62"/>
      </left>
      <right/>
      <top style="hair">
        <color indexed="62"/>
      </top>
      <bottom style="hair">
        <color indexed="64"/>
      </bottom>
      <diagonal/>
    </border>
    <border>
      <left/>
      <right/>
      <top style="hair">
        <color indexed="64"/>
      </top>
      <bottom/>
      <diagonal/>
    </border>
    <border>
      <left/>
      <right/>
      <top style="hair">
        <color rgb="FF333399"/>
      </top>
      <bottom/>
      <diagonal/>
    </border>
    <border>
      <left/>
      <right style="hair">
        <color rgb="FF333399"/>
      </right>
      <top style="hair">
        <color rgb="FF333399"/>
      </top>
      <bottom/>
      <diagonal/>
    </border>
    <border>
      <left style="hair">
        <color rgb="FF333399"/>
      </left>
      <right style="hair">
        <color rgb="FF333399"/>
      </right>
      <top style="hair">
        <color rgb="FF333399"/>
      </top>
      <bottom/>
      <diagonal/>
    </border>
    <border>
      <left/>
      <right style="hair">
        <color rgb="FF333399"/>
      </right>
      <top/>
      <bottom/>
      <diagonal/>
    </border>
    <border>
      <left style="hair">
        <color rgb="FF333399"/>
      </left>
      <right style="hair">
        <color rgb="FF333399"/>
      </right>
      <top/>
      <bottom/>
      <diagonal/>
    </border>
    <border>
      <left style="hair">
        <color rgb="FF002060"/>
      </left>
      <right style="hair">
        <color rgb="FF002060"/>
      </right>
      <top/>
      <bottom style="hair">
        <color rgb="FF333399"/>
      </bottom>
      <diagonal/>
    </border>
    <border>
      <left style="hair">
        <color rgb="FF002060"/>
      </left>
      <right/>
      <top/>
      <bottom style="hair">
        <color rgb="FF333399"/>
      </bottom>
      <diagonal/>
    </border>
    <border>
      <left style="hair">
        <color rgb="FF002060"/>
      </left>
      <right style="hair">
        <color rgb="FF002060"/>
      </right>
      <top style="hair">
        <color rgb="FF333399"/>
      </top>
      <bottom/>
      <diagonal/>
    </border>
    <border>
      <left style="hair">
        <color rgb="FF002060"/>
      </left>
      <right/>
      <top style="hair">
        <color rgb="FF333399"/>
      </top>
      <bottom/>
      <diagonal/>
    </border>
    <border>
      <left/>
      <right style="hair">
        <color rgb="FF333399"/>
      </right>
      <top/>
      <bottom style="hair">
        <color indexed="64"/>
      </bottom>
      <diagonal/>
    </border>
    <border>
      <left style="hair">
        <color rgb="FF333399"/>
      </left>
      <right style="hair">
        <color rgb="FF333399"/>
      </right>
      <top/>
      <bottom style="hair">
        <color rgb="FF333399"/>
      </bottom>
      <diagonal/>
    </border>
    <border>
      <left style="hair">
        <color rgb="FF333399"/>
      </left>
      <right/>
      <top style="hair">
        <color rgb="FF333399"/>
      </top>
      <bottom/>
      <diagonal/>
    </border>
    <border>
      <left style="hair">
        <color rgb="FF333399"/>
      </left>
      <right/>
      <top/>
      <bottom/>
      <diagonal/>
    </border>
    <border>
      <left style="hair">
        <color rgb="FF333399"/>
      </left>
      <right style="hair">
        <color indexed="64"/>
      </right>
      <top/>
      <bottom/>
      <diagonal/>
    </border>
    <border>
      <left/>
      <right style="hair">
        <color indexed="62"/>
      </right>
      <top style="hair">
        <color indexed="64"/>
      </top>
      <bottom/>
      <diagonal/>
    </border>
    <border>
      <left style="hair">
        <color indexed="62"/>
      </left>
      <right/>
      <top style="hair">
        <color indexed="62"/>
      </top>
      <bottom style="hair">
        <color indexed="62"/>
      </bottom>
      <diagonal/>
    </border>
    <border>
      <left/>
      <right/>
      <top style="hair">
        <color indexed="62"/>
      </top>
      <bottom style="hair">
        <color indexed="62"/>
      </bottom>
      <diagonal/>
    </border>
    <border>
      <left style="hair">
        <color indexed="62"/>
      </left>
      <right style="hair">
        <color indexed="62"/>
      </right>
      <top style="hair">
        <color indexed="62"/>
      </top>
      <bottom style="hair">
        <color indexed="62"/>
      </bottom>
      <diagonal/>
    </border>
    <border>
      <left style="hair">
        <color auto="1"/>
      </left>
      <right style="hair">
        <color auto="1"/>
      </right>
      <top/>
      <bottom/>
      <diagonal/>
    </border>
    <border>
      <left style="hair">
        <color auto="1"/>
      </left>
      <right/>
      <top/>
      <bottom/>
      <diagonal/>
    </border>
    <border>
      <left style="hair">
        <color auto="1"/>
      </left>
      <right/>
      <top style="hair">
        <color indexed="62"/>
      </top>
      <bottom/>
      <diagonal/>
    </border>
    <border>
      <left style="hair">
        <color indexed="64"/>
      </left>
      <right style="hair">
        <color indexed="62"/>
      </right>
      <top style="hair">
        <color indexed="64"/>
      </top>
      <bottom/>
      <diagonal/>
    </border>
    <border>
      <left style="hair">
        <color indexed="62"/>
      </left>
      <right/>
      <top/>
      <bottom/>
      <diagonal/>
    </border>
    <border>
      <left style="hair">
        <color indexed="64"/>
      </left>
      <right/>
      <top style="hair">
        <color indexed="62"/>
      </top>
      <bottom/>
      <diagonal/>
    </border>
    <border>
      <left style="hair">
        <color indexed="62"/>
      </left>
      <right style="hair">
        <color indexed="62"/>
      </right>
      <top style="hair">
        <color indexed="62"/>
      </top>
      <bottom/>
      <diagonal/>
    </border>
    <border>
      <left style="hair">
        <color indexed="64"/>
      </left>
      <right/>
      <top/>
      <bottom/>
      <diagonal/>
    </border>
    <border>
      <left style="hair">
        <color indexed="62"/>
      </left>
      <right/>
      <top style="hair">
        <color indexed="62"/>
      </top>
      <bottom/>
      <diagonal/>
    </border>
    <border>
      <left style="hair">
        <color indexed="62"/>
      </left>
      <right/>
      <top style="hair">
        <color indexed="62"/>
      </top>
      <bottom style="hair">
        <color rgb="FF002060"/>
      </bottom>
      <diagonal/>
    </border>
    <border>
      <left/>
      <right/>
      <top style="hair">
        <color indexed="62"/>
      </top>
      <bottom style="hair">
        <color rgb="FF002060"/>
      </bottom>
      <diagonal/>
    </border>
    <border>
      <left/>
      <right/>
      <top/>
      <bottom style="hair">
        <color rgb="FF002060"/>
      </bottom>
      <diagonal/>
    </border>
    <border>
      <left style="hair">
        <color indexed="62"/>
      </left>
      <right style="hair">
        <color rgb="FF002060"/>
      </right>
      <top style="hair">
        <color indexed="62"/>
      </top>
      <bottom/>
      <diagonal/>
    </border>
    <border>
      <left style="hair">
        <color indexed="62"/>
      </left>
      <right style="hair">
        <color rgb="FF002060"/>
      </right>
      <top/>
      <bottom style="hair">
        <color indexed="62"/>
      </bottom>
      <diagonal/>
    </border>
    <border>
      <left style="hair">
        <color rgb="FF002060"/>
      </left>
      <right style="hair">
        <color indexed="62"/>
      </right>
      <top/>
      <bottom style="hair">
        <color rgb="FF002060"/>
      </bottom>
      <diagonal/>
    </border>
    <border>
      <left style="hair">
        <color rgb="FF002060"/>
      </left>
      <right style="hair">
        <color indexed="62"/>
      </right>
      <top style="hair">
        <color rgb="FF002060"/>
      </top>
      <bottom/>
      <diagonal/>
    </border>
    <border>
      <left/>
      <right/>
      <top/>
      <bottom style="hair">
        <color rgb="FF333399"/>
      </bottom>
      <diagonal/>
    </border>
    <border>
      <left style="hair">
        <color rgb="FF333399"/>
      </left>
      <right style="hair">
        <color rgb="FF002060"/>
      </right>
      <top/>
      <bottom style="hair">
        <color rgb="FF002060"/>
      </bottom>
      <diagonal/>
    </border>
    <border>
      <left/>
      <right style="hair">
        <color rgb="FF002060"/>
      </right>
      <top/>
      <bottom/>
      <diagonal/>
    </border>
    <border>
      <left style="hair">
        <color indexed="62"/>
      </left>
      <right style="hair">
        <color rgb="FF002060"/>
      </right>
      <top/>
      <bottom/>
      <diagonal/>
    </border>
    <border>
      <left style="hair">
        <color indexed="64"/>
      </left>
      <right style="hair">
        <color rgb="FF002060"/>
      </right>
      <top/>
      <bottom/>
      <diagonal/>
    </border>
    <border>
      <left style="hair">
        <color indexed="64"/>
      </left>
      <right style="hair">
        <color indexed="64"/>
      </right>
      <top/>
      <bottom style="hair">
        <color rgb="FF002060"/>
      </bottom>
      <diagonal/>
    </border>
    <border>
      <left style="hair">
        <color rgb="FF333399"/>
      </left>
      <right style="hair">
        <color rgb="FF002060"/>
      </right>
      <top style="hair">
        <color rgb="FF002060"/>
      </top>
      <bottom/>
      <diagonal/>
    </border>
    <border>
      <left style="hair">
        <color rgb="FF333399"/>
      </left>
      <right style="hair">
        <color rgb="FF002060"/>
      </right>
      <top/>
      <bottom/>
      <diagonal/>
    </border>
    <border>
      <left style="hair">
        <color rgb="FF002060"/>
      </left>
      <right style="hair">
        <color rgb="FF002060"/>
      </right>
      <top/>
      <bottom/>
      <diagonal/>
    </border>
    <border>
      <left style="hair">
        <color indexed="64"/>
      </left>
      <right style="hair">
        <color indexed="64"/>
      </right>
      <top/>
      <bottom/>
      <diagonal/>
    </border>
    <border>
      <left style="hair">
        <color indexed="62"/>
      </left>
      <right/>
      <top/>
      <bottom style="hair">
        <color rgb="FF002060"/>
      </bottom>
      <diagonal/>
    </border>
    <border>
      <left style="hair">
        <color indexed="62"/>
      </left>
      <right/>
      <top style="hair">
        <color indexed="64"/>
      </top>
      <bottom/>
      <diagonal/>
    </border>
    <border>
      <left style="hair">
        <color rgb="FF002060"/>
      </left>
      <right/>
      <top style="hair">
        <color rgb="FF002060"/>
      </top>
      <bottom/>
      <diagonal/>
    </border>
    <border>
      <left/>
      <right/>
      <top style="hair">
        <color rgb="FF002060"/>
      </top>
      <bottom/>
      <diagonal/>
    </border>
    <border>
      <left style="hair">
        <color auto="1"/>
      </left>
      <right/>
      <top style="hair">
        <color indexed="62"/>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11" fillId="0" borderId="0"/>
    <xf numFmtId="0" fontId="22" fillId="0" borderId="0"/>
    <xf numFmtId="0" fontId="28" fillId="0" borderId="0"/>
    <xf numFmtId="0" fontId="30" fillId="0" borderId="0"/>
    <xf numFmtId="0" fontId="31" fillId="0" borderId="0"/>
    <xf numFmtId="0" fontId="41" fillId="0" borderId="0" applyNumberFormat="0" applyFill="0" applyBorder="0" applyAlignment="0" applyProtection="0"/>
    <xf numFmtId="0" fontId="42" fillId="0" borderId="82" applyNumberFormat="0" applyFill="0" applyAlignment="0" applyProtection="0"/>
    <xf numFmtId="0" fontId="43" fillId="0" borderId="83" applyNumberFormat="0" applyFill="0" applyAlignment="0" applyProtection="0"/>
    <xf numFmtId="0" fontId="44" fillId="0" borderId="84" applyNumberFormat="0" applyFill="0" applyAlignment="0" applyProtection="0"/>
    <xf numFmtId="0" fontId="44" fillId="0" borderId="0" applyNumberFormat="0" applyFill="0" applyBorder="0" applyAlignment="0" applyProtection="0"/>
    <xf numFmtId="0" fontId="45" fillId="5" borderId="0" applyNumberFormat="0" applyBorder="0" applyAlignment="0" applyProtection="0"/>
    <xf numFmtId="0" fontId="46" fillId="6" borderId="0" applyNumberFormat="0" applyBorder="0" applyAlignment="0" applyProtection="0"/>
    <xf numFmtId="0" fontId="47" fillId="8" borderId="85" applyNumberFormat="0" applyAlignment="0" applyProtection="0"/>
    <xf numFmtId="0" fontId="48" fillId="9" borderId="86" applyNumberFormat="0" applyAlignment="0" applyProtection="0"/>
    <xf numFmtId="0" fontId="49" fillId="9" borderId="85" applyNumberFormat="0" applyAlignment="0" applyProtection="0"/>
    <xf numFmtId="0" fontId="50" fillId="0" borderId="87" applyNumberFormat="0" applyFill="0" applyAlignment="0" applyProtection="0"/>
    <xf numFmtId="0" fontId="51" fillId="10" borderId="88" applyNumberFormat="0" applyAlignment="0" applyProtection="0"/>
    <xf numFmtId="0" fontId="52" fillId="0" borderId="0" applyNumberFormat="0" applyFill="0" applyBorder="0" applyAlignment="0" applyProtection="0"/>
    <xf numFmtId="0" fontId="1" fillId="11" borderId="89" applyNumberFormat="0" applyFont="0" applyAlignment="0" applyProtection="0"/>
    <xf numFmtId="0" fontId="53" fillId="0" borderId="0" applyNumberFormat="0" applyFill="0" applyBorder="0" applyAlignment="0" applyProtection="0"/>
    <xf numFmtId="0" fontId="54" fillId="0" borderId="90" applyNumberFormat="0" applyFill="0" applyAlignment="0" applyProtection="0"/>
    <xf numFmtId="0" fontId="55"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55"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55"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55"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55"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55"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56" fillId="7" borderId="0" applyNumberFormat="0" applyBorder="0" applyAlignment="0" applyProtection="0"/>
    <xf numFmtId="0" fontId="55" fillId="15" borderId="0" applyNumberFormat="0" applyBorder="0" applyAlignment="0" applyProtection="0"/>
    <xf numFmtId="0" fontId="55" fillId="19" borderId="0" applyNumberFormat="0" applyBorder="0" applyAlignment="0" applyProtection="0"/>
    <xf numFmtId="0" fontId="55" fillId="23" borderId="0" applyNumberFormat="0" applyBorder="0" applyAlignment="0" applyProtection="0"/>
    <xf numFmtId="0" fontId="55" fillId="27" borderId="0" applyNumberFormat="0" applyBorder="0" applyAlignment="0" applyProtection="0"/>
    <xf numFmtId="0" fontId="55" fillId="31" borderId="0" applyNumberFormat="0" applyBorder="0" applyAlignment="0" applyProtection="0"/>
    <xf numFmtId="0" fontId="55" fillId="35" borderId="0" applyNumberFormat="0" applyBorder="0" applyAlignment="0" applyProtection="0"/>
  </cellStyleXfs>
  <cellXfs count="626">
    <xf numFmtId="0" fontId="0" fillId="0" borderId="0" xfId="0"/>
    <xf numFmtId="0" fontId="2" fillId="2" borderId="0" xfId="0" applyFont="1" applyFill="1"/>
    <xf numFmtId="0" fontId="2" fillId="2" borderId="0" xfId="0" applyFont="1" applyFill="1" applyBorder="1"/>
    <xf numFmtId="0" fontId="3" fillId="2" borderId="0" xfId="0" applyFont="1" applyFill="1"/>
    <xf numFmtId="0" fontId="4" fillId="2" borderId="0" xfId="0" applyFont="1" applyFill="1"/>
    <xf numFmtId="0" fontId="4" fillId="2" borderId="0" xfId="0" applyFont="1" applyFill="1" applyBorder="1"/>
    <xf numFmtId="0" fontId="4" fillId="2" borderId="0" xfId="0" applyFont="1" applyFill="1" applyBorder="1" applyAlignment="1">
      <alignment wrapText="1"/>
    </xf>
    <xf numFmtId="0" fontId="5" fillId="2" borderId="0" xfId="0" applyFont="1" applyFill="1"/>
    <xf numFmtId="0" fontId="6" fillId="2" borderId="0" xfId="0" applyFont="1" applyFill="1" applyBorder="1"/>
    <xf numFmtId="0" fontId="6" fillId="2" borderId="0" xfId="0" applyFont="1" applyFill="1" applyBorder="1" applyAlignment="1">
      <alignment wrapText="1"/>
    </xf>
    <xf numFmtId="0" fontId="6" fillId="2" borderId="0" xfId="0" applyFont="1" applyFill="1"/>
    <xf numFmtId="0" fontId="4" fillId="2" borderId="0" xfId="0" applyFont="1" applyFill="1" applyAlignment="1">
      <alignment horizontal="left" wrapText="1"/>
    </xf>
    <xf numFmtId="0" fontId="4" fillId="2" borderId="1" xfId="0" applyFont="1" applyFill="1" applyBorder="1"/>
    <xf numFmtId="0" fontId="4" fillId="2" borderId="1" xfId="0" applyFont="1" applyFill="1" applyBorder="1" applyAlignment="1">
      <alignment wrapText="1"/>
    </xf>
    <xf numFmtId="0" fontId="2" fillId="2" borderId="0" xfId="0" applyFont="1" applyFill="1" applyBorder="1" applyAlignment="1">
      <alignment wrapText="1"/>
    </xf>
    <xf numFmtId="0" fontId="7" fillId="2" borderId="0" xfId="0" applyFont="1" applyFill="1" applyBorder="1"/>
    <xf numFmtId="0" fontId="9" fillId="2" borderId="0" xfId="2" applyFont="1" applyFill="1" applyAlignment="1" applyProtection="1"/>
    <xf numFmtId="0" fontId="7" fillId="2" borderId="0" xfId="0" applyFont="1" applyFill="1" applyAlignment="1">
      <alignment horizontal="center"/>
    </xf>
    <xf numFmtId="0" fontId="2" fillId="2" borderId="1" xfId="0" applyFont="1" applyFill="1" applyBorder="1"/>
    <xf numFmtId="0" fontId="6" fillId="2" borderId="1" xfId="0" applyFont="1" applyFill="1" applyBorder="1" applyAlignment="1">
      <alignment wrapText="1"/>
    </xf>
    <xf numFmtId="0" fontId="7" fillId="2" borderId="0" xfId="0" applyFont="1" applyFill="1"/>
    <xf numFmtId="0" fontId="7" fillId="2" borderId="0" xfId="0" applyFont="1" applyFill="1" applyBorder="1" applyAlignment="1">
      <alignment vertical="top"/>
    </xf>
    <xf numFmtId="0" fontId="10" fillId="2" borderId="0" xfId="2" applyFont="1" applyFill="1" applyAlignment="1" applyProtection="1"/>
    <xf numFmtId="0" fontId="7" fillId="2" borderId="0" xfId="2" applyFont="1" applyFill="1" applyAlignment="1" applyProtection="1"/>
    <xf numFmtId="0" fontId="6" fillId="2" borderId="1" xfId="0" applyFont="1" applyFill="1" applyBorder="1"/>
    <xf numFmtId="0" fontId="2" fillId="2" borderId="0" xfId="3" applyFont="1" applyFill="1" applyBorder="1"/>
    <xf numFmtId="0" fontId="12" fillId="2" borderId="0" xfId="0" applyFont="1" applyFill="1" applyBorder="1"/>
    <xf numFmtId="0" fontId="13" fillId="2" borderId="0" xfId="0" applyFont="1" applyFill="1" applyBorder="1"/>
    <xf numFmtId="3" fontId="13" fillId="2" borderId="0" xfId="0" applyNumberFormat="1" applyFont="1" applyFill="1" applyBorder="1"/>
    <xf numFmtId="0" fontId="14" fillId="2" borderId="0" xfId="2" applyFont="1" applyFill="1" applyBorder="1" applyAlignment="1" applyProtection="1">
      <alignment horizontal="right"/>
    </xf>
    <xf numFmtId="0" fontId="13" fillId="2" borderId="0" xfId="3" applyFont="1" applyFill="1" applyBorder="1"/>
    <xf numFmtId="0" fontId="15" fillId="2" borderId="0" xfId="0" applyFont="1" applyFill="1" applyBorder="1"/>
    <xf numFmtId="3" fontId="2" fillId="2" borderId="0" xfId="0" applyNumberFormat="1" applyFont="1" applyFill="1" applyBorder="1"/>
    <xf numFmtId="0" fontId="16" fillId="2" borderId="0" xfId="0" applyFont="1" applyFill="1"/>
    <xf numFmtId="0" fontId="16" fillId="2" borderId="0" xfId="0" applyFont="1" applyFill="1" applyBorder="1"/>
    <xf numFmtId="3" fontId="16" fillId="2" borderId="0" xfId="0" applyNumberFormat="1" applyFont="1" applyFill="1" applyBorder="1"/>
    <xf numFmtId="0" fontId="16" fillId="2" borderId="0" xfId="3" applyFont="1" applyFill="1" applyBorder="1"/>
    <xf numFmtId="0" fontId="15" fillId="2" borderId="0" xfId="0" applyFont="1" applyFill="1"/>
    <xf numFmtId="0" fontId="18" fillId="2" borderId="0" xfId="0" applyFont="1" applyFill="1" applyBorder="1"/>
    <xf numFmtId="0" fontId="5" fillId="2" borderId="0" xfId="0" applyFont="1" applyFill="1" applyBorder="1"/>
    <xf numFmtId="0" fontId="4" fillId="2" borderId="0" xfId="3" applyFont="1" applyFill="1" applyBorder="1"/>
    <xf numFmtId="0" fontId="15" fillId="2" borderId="0" xfId="0" applyFont="1" applyFill="1" applyBorder="1" applyAlignment="1">
      <alignment horizontal="center"/>
    </xf>
    <xf numFmtId="0" fontId="2" fillId="2" borderId="0" xfId="0" applyFont="1" applyFill="1" applyBorder="1" applyAlignment="1">
      <alignment horizontal="center"/>
    </xf>
    <xf numFmtId="0" fontId="15" fillId="2" borderId="5" xfId="3" applyFont="1" applyFill="1" applyBorder="1"/>
    <xf numFmtId="0" fontId="15" fillId="2" borderId="6" xfId="3" applyFont="1" applyFill="1" applyBorder="1"/>
    <xf numFmtId="0" fontId="15" fillId="2" borderId="0" xfId="3" applyFont="1" applyFill="1" applyBorder="1"/>
    <xf numFmtId="0" fontId="2" fillId="2" borderId="5" xfId="3" applyFont="1" applyFill="1" applyBorder="1"/>
    <xf numFmtId="0" fontId="2" fillId="2" borderId="6" xfId="3" applyFont="1" applyFill="1" applyBorder="1"/>
    <xf numFmtId="0" fontId="2" fillId="2" borderId="0" xfId="3" applyFont="1" applyFill="1" applyBorder="1" applyAlignment="1">
      <alignment horizontal="left" indent="1"/>
    </xf>
    <xf numFmtId="165" fontId="2" fillId="2" borderId="5" xfId="3" applyNumberFormat="1" applyFont="1" applyFill="1" applyBorder="1"/>
    <xf numFmtId="165" fontId="2" fillId="2" borderId="6" xfId="3" applyNumberFormat="1" applyFont="1" applyFill="1" applyBorder="1"/>
    <xf numFmtId="0" fontId="19" fillId="2" borderId="0" xfId="3" applyFont="1" applyFill="1" applyBorder="1" applyAlignment="1">
      <alignment horizontal="left" indent="1"/>
    </xf>
    <xf numFmtId="166" fontId="19" fillId="2" borderId="5" xfId="3" applyNumberFormat="1" applyFont="1" applyFill="1" applyBorder="1"/>
    <xf numFmtId="166" fontId="19" fillId="2" borderId="6" xfId="3" applyNumberFormat="1" applyFont="1" applyFill="1" applyBorder="1"/>
    <xf numFmtId="0" fontId="2" fillId="2" borderId="7" xfId="0" applyFont="1" applyFill="1" applyBorder="1" applyAlignment="1">
      <alignment vertical="top" wrapText="1"/>
    </xf>
    <xf numFmtId="167" fontId="2" fillId="2" borderId="8" xfId="3" applyNumberFormat="1" applyFont="1" applyFill="1" applyBorder="1" applyAlignment="1">
      <alignment vertical="top"/>
    </xf>
    <xf numFmtId="167" fontId="2" fillId="2" borderId="9" xfId="3" applyNumberFormat="1" applyFont="1" applyFill="1" applyBorder="1" applyAlignment="1">
      <alignment vertical="top"/>
    </xf>
    <xf numFmtId="0" fontId="2" fillId="2" borderId="0" xfId="0" applyFont="1" applyFill="1" applyBorder="1" applyAlignment="1">
      <alignment vertical="top" wrapText="1"/>
    </xf>
    <xf numFmtId="168" fontId="2" fillId="2" borderId="5" xfId="3" applyNumberFormat="1" applyFont="1" applyFill="1" applyBorder="1"/>
    <xf numFmtId="168" fontId="2" fillId="2" borderId="6" xfId="3" applyNumberFormat="1" applyFont="1" applyFill="1" applyBorder="1"/>
    <xf numFmtId="167" fontId="2" fillId="2" borderId="5" xfId="3" applyNumberFormat="1" applyFont="1" applyFill="1" applyBorder="1"/>
    <xf numFmtId="167" fontId="2" fillId="2" borderId="6" xfId="3" applyNumberFormat="1" applyFont="1" applyFill="1" applyBorder="1"/>
    <xf numFmtId="166" fontId="2" fillId="2" borderId="5" xfId="3" applyNumberFormat="1" applyFont="1" applyFill="1" applyBorder="1"/>
    <xf numFmtId="166" fontId="2" fillId="2" borderId="6" xfId="3" applyNumberFormat="1" applyFont="1" applyFill="1" applyBorder="1"/>
    <xf numFmtId="0" fontId="2" fillId="2" borderId="7" xfId="3" applyFont="1" applyFill="1" applyBorder="1"/>
    <xf numFmtId="167" fontId="2" fillId="2" borderId="8" xfId="3" applyNumberFormat="1" applyFont="1" applyFill="1" applyBorder="1"/>
    <xf numFmtId="167" fontId="2" fillId="2" borderId="9" xfId="3" applyNumberFormat="1" applyFont="1" applyFill="1" applyBorder="1"/>
    <xf numFmtId="166" fontId="2" fillId="2" borderId="9" xfId="3" applyNumberFormat="1" applyFont="1" applyFill="1" applyBorder="1"/>
    <xf numFmtId="3" fontId="2" fillId="2" borderId="0" xfId="3" applyNumberFormat="1" applyFont="1" applyFill="1" applyBorder="1"/>
    <xf numFmtId="0" fontId="15" fillId="2" borderId="0" xfId="3" applyFont="1" applyFill="1" applyBorder="1" applyAlignment="1">
      <alignment horizontal="left"/>
    </xf>
    <xf numFmtId="3" fontId="2" fillId="2" borderId="6" xfId="3" applyNumberFormat="1" applyFont="1" applyFill="1" applyBorder="1"/>
    <xf numFmtId="166" fontId="2" fillId="2" borderId="8" xfId="3" applyNumberFormat="1" applyFont="1" applyFill="1" applyBorder="1"/>
    <xf numFmtId="0" fontId="20" fillId="2" borderId="0" xfId="3" applyFont="1" applyFill="1" applyBorder="1"/>
    <xf numFmtId="0" fontId="17" fillId="3" borderId="0" xfId="0" applyFont="1" applyFill="1" applyBorder="1"/>
    <xf numFmtId="0" fontId="18" fillId="3" borderId="0" xfId="0" applyFont="1" applyFill="1" applyBorder="1"/>
    <xf numFmtId="3" fontId="18" fillId="3" borderId="0" xfId="0" applyNumberFormat="1" applyFont="1" applyFill="1" applyBorder="1"/>
    <xf numFmtId="0" fontId="17" fillId="3" borderId="0" xfId="0" applyFont="1" applyFill="1"/>
    <xf numFmtId="0" fontId="18" fillId="3" borderId="0" xfId="0" applyFont="1" applyFill="1"/>
    <xf numFmtId="0" fontId="2" fillId="2" borderId="0" xfId="3" applyFont="1" applyFill="1"/>
    <xf numFmtId="0" fontId="13" fillId="2" borderId="0" xfId="0" applyFont="1" applyFill="1"/>
    <xf numFmtId="0" fontId="21" fillId="2" borderId="0" xfId="3" applyFont="1" applyFill="1"/>
    <xf numFmtId="0" fontId="21" fillId="2" borderId="0" xfId="3" applyFont="1" applyFill="1" applyBorder="1"/>
    <xf numFmtId="0" fontId="17" fillId="2" borderId="0" xfId="0" applyFont="1" applyFill="1"/>
    <xf numFmtId="0" fontId="18" fillId="2" borderId="0" xfId="0" applyFont="1" applyFill="1"/>
    <xf numFmtId="0" fontId="2" fillId="2" borderId="2" xfId="0" applyFont="1" applyFill="1" applyBorder="1"/>
    <xf numFmtId="169" fontId="15" fillId="2" borderId="5" xfId="4" applyNumberFormat="1" applyFont="1" applyFill="1" applyBorder="1"/>
    <xf numFmtId="0" fontId="2" fillId="2" borderId="4" xfId="3" applyFont="1" applyFill="1" applyBorder="1"/>
    <xf numFmtId="0" fontId="2" fillId="2" borderId="11" xfId="3" applyFont="1" applyFill="1" applyBorder="1"/>
    <xf numFmtId="0" fontId="15" fillId="2" borderId="0" xfId="4" applyFont="1" applyFill="1" applyBorder="1"/>
    <xf numFmtId="0" fontId="2" fillId="2" borderId="0" xfId="4" applyFont="1" applyFill="1" applyBorder="1"/>
    <xf numFmtId="3" fontId="15" fillId="2" borderId="6" xfId="4" applyNumberFormat="1" applyFont="1" applyFill="1" applyBorder="1"/>
    <xf numFmtId="170" fontId="15" fillId="2" borderId="5" xfId="4" applyNumberFormat="1" applyFont="1" applyFill="1" applyBorder="1" applyAlignment="1"/>
    <xf numFmtId="170" fontId="15" fillId="2" borderId="6" xfId="4" applyNumberFormat="1" applyFont="1" applyFill="1" applyBorder="1" applyAlignment="1">
      <alignment horizontal="right"/>
    </xf>
    <xf numFmtId="3" fontId="2" fillId="2" borderId="6" xfId="4" applyNumberFormat="1" applyFont="1" applyFill="1" applyBorder="1"/>
    <xf numFmtId="170" fontId="2" fillId="2" borderId="5" xfId="4" applyNumberFormat="1" applyFont="1" applyFill="1" applyBorder="1" applyAlignment="1"/>
    <xf numFmtId="170" fontId="2" fillId="2" borderId="6" xfId="4" applyNumberFormat="1" applyFont="1" applyFill="1" applyBorder="1" applyAlignment="1">
      <alignment horizontal="right"/>
    </xf>
    <xf numFmtId="3" fontId="15" fillId="2" borderId="5" xfId="4" applyNumberFormat="1" applyFont="1" applyFill="1" applyBorder="1"/>
    <xf numFmtId="3" fontId="15" fillId="2" borderId="0" xfId="4" applyNumberFormat="1" applyFont="1" applyFill="1" applyBorder="1"/>
    <xf numFmtId="3" fontId="15" fillId="2" borderId="0" xfId="0" applyNumberFormat="1" applyFont="1" applyFill="1" applyBorder="1" applyAlignment="1">
      <alignment horizontal="left" vertical="center"/>
    </xf>
    <xf numFmtId="0" fontId="2" fillId="2" borderId="6" xfId="4" applyFont="1" applyFill="1" applyBorder="1"/>
    <xf numFmtId="171" fontId="15" fillId="2" borderId="6" xfId="4" applyNumberFormat="1" applyFont="1" applyFill="1" applyBorder="1" applyAlignment="1">
      <alignment horizontal="right"/>
    </xf>
    <xf numFmtId="165" fontId="15" fillId="2" borderId="6" xfId="4" applyNumberFormat="1" applyFont="1" applyFill="1" applyBorder="1"/>
    <xf numFmtId="0" fontId="2" fillId="2" borderId="0" xfId="4" applyFont="1" applyFill="1" applyBorder="1" applyAlignment="1">
      <alignment horizontal="left"/>
    </xf>
    <xf numFmtId="165" fontId="2" fillId="2" borderId="6" xfId="4" applyNumberFormat="1" applyFont="1" applyFill="1" applyBorder="1"/>
    <xf numFmtId="0" fontId="2" fillId="2" borderId="0" xfId="3" applyFont="1" applyFill="1" applyBorder="1" applyAlignment="1">
      <alignment horizontal="left"/>
    </xf>
    <xf numFmtId="165" fontId="2" fillId="2" borderId="5" xfId="4" applyNumberFormat="1" applyFont="1" applyFill="1" applyBorder="1"/>
    <xf numFmtId="3" fontId="2" fillId="2" borderId="9" xfId="0" applyNumberFormat="1" applyFont="1" applyFill="1" applyBorder="1"/>
    <xf numFmtId="170" fontId="15" fillId="2" borderId="8" xfId="4" applyNumberFormat="1" applyFont="1" applyFill="1" applyBorder="1" applyAlignment="1"/>
    <xf numFmtId="169" fontId="2" fillId="2" borderId="8" xfId="4" applyNumberFormat="1" applyFont="1" applyFill="1" applyBorder="1"/>
    <xf numFmtId="165" fontId="2" fillId="2" borderId="8" xfId="4" applyNumberFormat="1" applyFont="1" applyFill="1" applyBorder="1"/>
    <xf numFmtId="0" fontId="2" fillId="2" borderId="14" xfId="3" applyFont="1" applyFill="1" applyBorder="1" applyAlignment="1">
      <alignment horizontal="center"/>
    </xf>
    <xf numFmtId="0" fontId="15" fillId="2" borderId="0" xfId="4" applyFont="1" applyFill="1" applyBorder="1" applyAlignment="1">
      <alignment horizontal="left"/>
    </xf>
    <xf numFmtId="169" fontId="2" fillId="2" borderId="0" xfId="3" applyNumberFormat="1" applyFont="1" applyFill="1" applyBorder="1"/>
    <xf numFmtId="0" fontId="23" fillId="2" borderId="0" xfId="3" applyFont="1" applyFill="1"/>
    <xf numFmtId="0" fontId="23" fillId="2" borderId="0" xfId="3" applyFont="1" applyFill="1" applyBorder="1"/>
    <xf numFmtId="0" fontId="0" fillId="2" borderId="0" xfId="0" applyFill="1"/>
    <xf numFmtId="0" fontId="19" fillId="2" borderId="0" xfId="0" applyFont="1" applyFill="1"/>
    <xf numFmtId="169" fontId="2" fillId="2" borderId="9" xfId="4" applyNumberFormat="1" applyFont="1" applyFill="1" applyBorder="1"/>
    <xf numFmtId="166" fontId="15" fillId="2" borderId="6" xfId="4" applyNumberFormat="1" applyFont="1" applyFill="1" applyBorder="1"/>
    <xf numFmtId="166" fontId="2" fillId="2" borderId="6" xfId="4" applyNumberFormat="1" applyFont="1" applyFill="1" applyBorder="1"/>
    <xf numFmtId="170" fontId="2" fillId="2" borderId="6" xfId="4" applyNumberFormat="1" applyFont="1" applyFill="1" applyBorder="1" applyAlignment="1"/>
    <xf numFmtId="170" fontId="15" fillId="2" borderId="6" xfId="4" applyNumberFormat="1" applyFont="1" applyFill="1" applyBorder="1" applyAlignment="1"/>
    <xf numFmtId="0" fontId="15" fillId="2" borderId="5" xfId="0" applyFont="1" applyFill="1" applyBorder="1" applyAlignment="1">
      <alignment horizontal="right"/>
    </xf>
    <xf numFmtId="0" fontId="15" fillId="2" borderId="5" xfId="0" applyFont="1" applyFill="1" applyBorder="1"/>
    <xf numFmtId="0" fontId="15" fillId="2" borderId="6" xfId="0" applyFont="1" applyFill="1" applyBorder="1"/>
    <xf numFmtId="165" fontId="15" fillId="2" borderId="5" xfId="4" applyNumberFormat="1" applyFont="1" applyFill="1" applyBorder="1"/>
    <xf numFmtId="165" fontId="2" fillId="2" borderId="5" xfId="0" applyNumberFormat="1" applyFont="1" applyFill="1" applyBorder="1"/>
    <xf numFmtId="165" fontId="2" fillId="2" borderId="6" xfId="0" applyNumberFormat="1" applyFont="1" applyFill="1" applyBorder="1"/>
    <xf numFmtId="0" fontId="19" fillId="2" borderId="0" xfId="4" applyFont="1" applyFill="1" applyBorder="1"/>
    <xf numFmtId="3" fontId="2" fillId="2" borderId="8" xfId="0" applyNumberFormat="1" applyFont="1" applyFill="1" applyBorder="1"/>
    <xf numFmtId="0" fontId="2" fillId="2" borderId="0" xfId="0" applyFont="1" applyFill="1" applyBorder="1" applyAlignment="1">
      <alignment horizontal="left"/>
    </xf>
    <xf numFmtId="0" fontId="2" fillId="2" borderId="3" xfId="0" applyFont="1" applyFill="1" applyBorder="1"/>
    <xf numFmtId="0" fontId="2" fillId="2" borderId="22" xfId="0" applyFont="1" applyFill="1" applyBorder="1"/>
    <xf numFmtId="0" fontId="2" fillId="2" borderId="23" xfId="0" applyFont="1" applyFill="1" applyBorder="1"/>
    <xf numFmtId="166" fontId="15" fillId="2" borderId="24" xfId="4" applyNumberFormat="1" applyFont="1" applyFill="1" applyBorder="1"/>
    <xf numFmtId="165" fontId="2" fillId="2" borderId="25" xfId="4" applyNumberFormat="1" applyFont="1" applyFill="1" applyBorder="1"/>
    <xf numFmtId="0" fontId="2" fillId="2" borderId="0" xfId="4" applyFont="1" applyFill="1" applyBorder="1" applyAlignment="1">
      <alignment wrapText="1"/>
    </xf>
    <xf numFmtId="165" fontId="2" fillId="2" borderId="0" xfId="4" applyNumberFormat="1" applyFont="1" applyFill="1" applyBorder="1"/>
    <xf numFmtId="165" fontId="15" fillId="2" borderId="25" xfId="4" applyNumberFormat="1" applyFont="1" applyFill="1" applyBorder="1"/>
    <xf numFmtId="165" fontId="15" fillId="2" borderId="26" xfId="4" applyNumberFormat="1" applyFont="1" applyFill="1" applyBorder="1"/>
    <xf numFmtId="165" fontId="15" fillId="2" borderId="16" xfId="4" applyNumberFormat="1" applyFont="1" applyFill="1" applyBorder="1"/>
    <xf numFmtId="165" fontId="15" fillId="2" borderId="0" xfId="4" applyNumberFormat="1" applyFont="1" applyFill="1" applyBorder="1"/>
    <xf numFmtId="165" fontId="2" fillId="2" borderId="26" xfId="4" applyNumberFormat="1" applyFont="1" applyFill="1" applyBorder="1"/>
    <xf numFmtId="0" fontId="2" fillId="2" borderId="8" xfId="3" applyFont="1" applyFill="1" applyBorder="1"/>
    <xf numFmtId="166" fontId="2" fillId="2" borderId="8" xfId="0" applyNumberFormat="1" applyFont="1" applyFill="1" applyBorder="1"/>
    <xf numFmtId="0" fontId="18" fillId="3" borderId="0" xfId="0" applyFont="1" applyFill="1" applyAlignment="1">
      <alignment horizontal="left"/>
    </xf>
    <xf numFmtId="0" fontId="18" fillId="3" borderId="0" xfId="0" applyFont="1" applyFill="1" applyBorder="1" applyAlignment="1">
      <alignment horizontal="left"/>
    </xf>
    <xf numFmtId="0" fontId="15" fillId="2" borderId="12" xfId="0" applyFont="1" applyFill="1" applyBorder="1" applyAlignment="1">
      <alignment horizontal="center" vertical="center"/>
    </xf>
    <xf numFmtId="0" fontId="6" fillId="2" borderId="0" xfId="3" applyFont="1" applyFill="1" applyBorder="1"/>
    <xf numFmtId="0" fontId="25" fillId="2" borderId="0" xfId="0" applyFont="1" applyFill="1" applyBorder="1"/>
    <xf numFmtId="3" fontId="6" fillId="2" borderId="0" xfId="0" applyNumberFormat="1" applyFont="1" applyFill="1" applyBorder="1"/>
    <xf numFmtId="3" fontId="25" fillId="2" borderId="0" xfId="0" applyNumberFormat="1" applyFont="1" applyFill="1" applyBorder="1"/>
    <xf numFmtId="0" fontId="25" fillId="2" borderId="0" xfId="0" applyFont="1" applyFill="1" applyBorder="1" applyAlignment="1">
      <alignment horizontal="center"/>
    </xf>
    <xf numFmtId="0" fontId="6" fillId="2" borderId="0" xfId="3" applyFont="1" applyFill="1"/>
    <xf numFmtId="0" fontId="2" fillId="2" borderId="0" xfId="4" applyFont="1" applyFill="1"/>
    <xf numFmtId="0" fontId="27" fillId="2" borderId="0" xfId="0" applyFont="1" applyFill="1" applyBorder="1"/>
    <xf numFmtId="0" fontId="27" fillId="2" borderId="0" xfId="0" applyFont="1" applyFill="1"/>
    <xf numFmtId="3" fontId="27" fillId="2" borderId="0" xfId="0" applyNumberFormat="1" applyFont="1" applyFill="1" applyBorder="1"/>
    <xf numFmtId="0" fontId="27" fillId="2" borderId="0" xfId="0" applyFont="1" applyFill="1" applyAlignment="1">
      <alignment horizontal="left"/>
    </xf>
    <xf numFmtId="3" fontId="15" fillId="2" borderId="0" xfId="0" applyNumberFormat="1" applyFont="1" applyFill="1" applyBorder="1"/>
    <xf numFmtId="0" fontId="24" fillId="2" borderId="0" xfId="0" applyFont="1" applyFill="1"/>
    <xf numFmtId="166" fontId="2" fillId="2" borderId="0" xfId="0" applyNumberFormat="1" applyFont="1" applyFill="1"/>
    <xf numFmtId="0" fontId="2" fillId="2" borderId="4" xfId="0" applyFont="1" applyFill="1" applyBorder="1"/>
    <xf numFmtId="0" fontId="15" fillId="2" borderId="6" xfId="0" applyFont="1" applyFill="1" applyBorder="1" applyAlignment="1">
      <alignment horizontal="right"/>
    </xf>
    <xf numFmtId="3" fontId="2" fillId="2" borderId="0" xfId="4" applyNumberFormat="1" applyFont="1" applyFill="1" applyBorder="1"/>
    <xf numFmtId="3" fontId="15" fillId="2" borderId="7" xfId="4" applyNumberFormat="1" applyFont="1" applyFill="1" applyBorder="1"/>
    <xf numFmtId="3" fontId="15" fillId="2" borderId="8" xfId="4" applyNumberFormat="1" applyFont="1" applyFill="1" applyBorder="1"/>
    <xf numFmtId="3" fontId="15" fillId="2" borderId="9" xfId="4" applyNumberFormat="1" applyFont="1" applyFill="1" applyBorder="1"/>
    <xf numFmtId="0" fontId="2" fillId="2" borderId="0" xfId="0" applyFont="1" applyFill="1" applyAlignment="1">
      <alignment horizontal="left"/>
    </xf>
    <xf numFmtId="0" fontId="26" fillId="2" borderId="0" xfId="0" applyFont="1" applyFill="1"/>
    <xf numFmtId="0" fontId="17" fillId="3" borderId="0" xfId="0" applyFont="1" applyFill="1" applyAlignment="1">
      <alignment horizontal="left"/>
    </xf>
    <xf numFmtId="3" fontId="26" fillId="2" borderId="0" xfId="0" applyNumberFormat="1" applyFont="1" applyFill="1" applyAlignment="1">
      <alignment horizontal="left"/>
    </xf>
    <xf numFmtId="3" fontId="26" fillId="2" borderId="0" xfId="0" applyNumberFormat="1" applyFont="1" applyFill="1"/>
    <xf numFmtId="3" fontId="26" fillId="2" borderId="0" xfId="0" applyNumberFormat="1" applyFont="1" applyFill="1" applyBorder="1"/>
    <xf numFmtId="3" fontId="15" fillId="2" borderId="5" xfId="0" applyNumberFormat="1" applyFont="1" applyFill="1" applyBorder="1" applyAlignment="1">
      <alignment horizontal="center" vertical="center" wrapText="1"/>
    </xf>
    <xf numFmtId="3" fontId="2" fillId="2" borderId="0" xfId="0" applyNumberFormat="1" applyFont="1" applyFill="1" applyBorder="1" applyAlignment="1">
      <alignment horizontal="left" vertical="center" wrapText="1"/>
    </xf>
    <xf numFmtId="3" fontId="2" fillId="2" borderId="0" xfId="0" applyNumberFormat="1" applyFont="1" applyFill="1" applyBorder="1" applyAlignment="1">
      <alignment horizontal="left" vertical="center"/>
    </xf>
    <xf numFmtId="165" fontId="2" fillId="2" borderId="12" xfId="0" applyNumberFormat="1" applyFont="1" applyFill="1" applyBorder="1"/>
    <xf numFmtId="3" fontId="15" fillId="2" borderId="0" xfId="0" applyNumberFormat="1" applyFont="1" applyFill="1" applyBorder="1" applyAlignment="1">
      <alignment horizontal="left"/>
    </xf>
    <xf numFmtId="165" fontId="15" fillId="2" borderId="6" xfId="0" applyNumberFormat="1" applyFont="1" applyFill="1" applyBorder="1"/>
    <xf numFmtId="3" fontId="15" fillId="2" borderId="7" xfId="0" applyNumberFormat="1" applyFont="1" applyFill="1" applyBorder="1" applyAlignment="1">
      <alignment horizontal="left"/>
    </xf>
    <xf numFmtId="3" fontId="15" fillId="2" borderId="8" xfId="0" applyNumberFormat="1" applyFont="1" applyFill="1" applyBorder="1"/>
    <xf numFmtId="3" fontId="15" fillId="2" borderId="9" xfId="0" applyNumberFormat="1" applyFont="1" applyFill="1" applyBorder="1"/>
    <xf numFmtId="0" fontId="26" fillId="2" borderId="0" xfId="0" applyFont="1" applyFill="1" applyAlignment="1">
      <alignment horizontal="left"/>
    </xf>
    <xf numFmtId="3" fontId="15" fillId="2" borderId="5" xfId="0" applyNumberFormat="1" applyFont="1" applyFill="1" applyBorder="1" applyAlignment="1">
      <alignment horizontal="center" textRotation="90" wrapText="1"/>
    </xf>
    <xf numFmtId="3" fontId="15" fillId="2" borderId="6" xfId="0" applyNumberFormat="1" applyFont="1" applyFill="1" applyBorder="1" applyAlignment="1">
      <alignment horizontal="center" textRotation="90" wrapText="1"/>
    </xf>
    <xf numFmtId="0" fontId="2" fillId="2" borderId="7" xfId="0" applyFont="1" applyFill="1" applyBorder="1" applyAlignment="1">
      <alignment horizontal="center" vertical="center"/>
    </xf>
    <xf numFmtId="3" fontId="15" fillId="2" borderId="8" xfId="0" applyNumberFormat="1" applyFont="1" applyFill="1" applyBorder="1" applyAlignment="1">
      <alignment horizontal="right" textRotation="90" wrapText="1"/>
    </xf>
    <xf numFmtId="3" fontId="15" fillId="2" borderId="9" xfId="0" applyNumberFormat="1" applyFont="1" applyFill="1" applyBorder="1" applyAlignment="1">
      <alignment horizontal="right" textRotation="90" wrapText="1"/>
    </xf>
    <xf numFmtId="3" fontId="2" fillId="2" borderId="0" xfId="0" applyNumberFormat="1" applyFont="1" applyFill="1" applyBorder="1" applyAlignment="1">
      <alignment vertical="center" wrapText="1"/>
    </xf>
    <xf numFmtId="3" fontId="15" fillId="2" borderId="6" xfId="0" applyNumberFormat="1" applyFont="1" applyFill="1" applyBorder="1" applyAlignment="1">
      <alignment horizontal="center" vertical="center" wrapText="1"/>
    </xf>
    <xf numFmtId="165" fontId="2" fillId="2" borderId="6" xfId="0" applyNumberFormat="1" applyFont="1" applyFill="1" applyBorder="1" applyAlignment="1"/>
    <xf numFmtId="165" fontId="15" fillId="2" borderId="6" xfId="0" applyNumberFormat="1" applyFont="1" applyFill="1" applyBorder="1" applyAlignment="1"/>
    <xf numFmtId="3" fontId="15" fillId="2" borderId="7" xfId="0" applyNumberFormat="1" applyFont="1" applyFill="1" applyBorder="1"/>
    <xf numFmtId="3" fontId="15" fillId="2" borderId="8" xfId="0" applyNumberFormat="1" applyFont="1" applyFill="1" applyBorder="1" applyAlignment="1"/>
    <xf numFmtId="3" fontId="15" fillId="2" borderId="9" xfId="0" applyNumberFormat="1" applyFont="1" applyFill="1" applyBorder="1" applyAlignment="1"/>
    <xf numFmtId="0" fontId="26" fillId="2" borderId="0" xfId="0" applyFont="1" applyFill="1" applyBorder="1"/>
    <xf numFmtId="0" fontId="18" fillId="3" borderId="0" xfId="0" applyFont="1" applyFill="1" applyBorder="1" applyAlignment="1">
      <alignment horizontal="center"/>
    </xf>
    <xf numFmtId="0" fontId="19" fillId="2" borderId="0" xfId="0" applyFont="1" applyFill="1" applyBorder="1"/>
    <xf numFmtId="3" fontId="2" fillId="2" borderId="0" xfId="0" applyNumberFormat="1" applyFont="1" applyFill="1" applyBorder="1" applyAlignment="1">
      <alignment vertical="center"/>
    </xf>
    <xf numFmtId="3" fontId="15" fillId="2" borderId="5" xfId="0" applyNumberFormat="1" applyFont="1" applyFill="1" applyBorder="1" applyAlignment="1">
      <alignment horizontal="right" vertical="center" wrapText="1"/>
    </xf>
    <xf numFmtId="3" fontId="15" fillId="2" borderId="6" xfId="0" applyNumberFormat="1" applyFont="1" applyFill="1" applyBorder="1" applyAlignment="1">
      <alignment horizontal="right" vertical="center" wrapText="1"/>
    </xf>
    <xf numFmtId="0" fontId="2" fillId="2" borderId="0" xfId="5" applyFont="1" applyFill="1" applyBorder="1"/>
    <xf numFmtId="165" fontId="27" fillId="2" borderId="0" xfId="0" applyNumberFormat="1" applyFont="1" applyFill="1" applyBorder="1"/>
    <xf numFmtId="0" fontId="15" fillId="2" borderId="5" xfId="5" applyFont="1" applyFill="1" applyBorder="1" applyAlignment="1">
      <alignment horizontal="center"/>
    </xf>
    <xf numFmtId="0" fontId="15" fillId="2" borderId="6" xfId="5" applyFont="1" applyFill="1" applyBorder="1" applyAlignment="1">
      <alignment horizontal="center"/>
    </xf>
    <xf numFmtId="3" fontId="20" fillId="2" borderId="0" xfId="5" applyNumberFormat="1" applyFont="1" applyFill="1" applyBorder="1"/>
    <xf numFmtId="0" fontId="20" fillId="2" borderId="0" xfId="0" applyFont="1" applyFill="1" applyBorder="1"/>
    <xf numFmtId="3" fontId="20" fillId="2" borderId="0" xfId="0" applyNumberFormat="1" applyFont="1" applyFill="1" applyBorder="1"/>
    <xf numFmtId="3" fontId="15" fillId="2" borderId="5" xfId="0" applyNumberFormat="1" applyFont="1" applyFill="1" applyBorder="1"/>
    <xf numFmtId="3" fontId="15" fillId="2" borderId="6" xfId="0" applyNumberFormat="1" applyFont="1" applyFill="1" applyBorder="1"/>
    <xf numFmtId="0" fontId="20" fillId="2" borderId="0" xfId="0" applyFont="1" applyFill="1"/>
    <xf numFmtId="3" fontId="19" fillId="2" borderId="12" xfId="5" applyNumberFormat="1" applyFont="1" applyFill="1" applyBorder="1"/>
    <xf numFmtId="3" fontId="2" fillId="2" borderId="28" xfId="5" applyNumberFormat="1" applyFont="1" applyFill="1" applyBorder="1"/>
    <xf numFmtId="169" fontId="2" fillId="2" borderId="28" xfId="5" applyNumberFormat="1" applyFont="1" applyFill="1" applyBorder="1"/>
    <xf numFmtId="169" fontId="2" fillId="2" borderId="29" xfId="5" applyNumberFormat="1" applyFont="1" applyFill="1" applyBorder="1"/>
    <xf numFmtId="169" fontId="2" fillId="2" borderId="30" xfId="5" applyNumberFormat="1" applyFont="1" applyFill="1" applyBorder="1"/>
    <xf numFmtId="0" fontId="15" fillId="2" borderId="0" xfId="4" applyFont="1" applyFill="1" applyBorder="1" applyAlignment="1">
      <alignment horizontal="right"/>
    </xf>
    <xf numFmtId="0" fontId="2" fillId="2" borderId="0" xfId="6" applyFont="1" applyFill="1" applyBorder="1"/>
    <xf numFmtId="0" fontId="15" fillId="2" borderId="0" xfId="5" applyFont="1" applyFill="1" applyBorder="1" applyAlignment="1">
      <alignment horizontal="center" vertical="center"/>
    </xf>
    <xf numFmtId="0" fontId="2" fillId="2" borderId="12" xfId="7" applyFont="1" applyFill="1" applyBorder="1" applyAlignment="1"/>
    <xf numFmtId="165" fontId="2" fillId="2" borderId="5" xfId="0" applyNumberFormat="1" applyFont="1" applyFill="1" applyBorder="1" applyAlignment="1"/>
    <xf numFmtId="165" fontId="2" fillId="2" borderId="6" xfId="0" applyNumberFormat="1" applyFont="1" applyFill="1" applyBorder="1" applyAlignment="1">
      <alignment horizontal="right"/>
    </xf>
    <xf numFmtId="0" fontId="15" fillId="2" borderId="12" xfId="5" applyFont="1" applyFill="1" applyBorder="1" applyAlignment="1"/>
    <xf numFmtId="169" fontId="2" fillId="2" borderId="0" xfId="6" applyNumberFormat="1" applyFont="1" applyFill="1" applyBorder="1" applyAlignment="1"/>
    <xf numFmtId="3" fontId="15" fillId="2" borderId="0" xfId="5" applyNumberFormat="1" applyFont="1" applyFill="1" applyBorder="1" applyAlignment="1"/>
    <xf numFmtId="0" fontId="19" fillId="2" borderId="0" xfId="6" applyFont="1" applyFill="1" applyBorder="1"/>
    <xf numFmtId="0" fontId="15" fillId="2" borderId="12" xfId="5" applyFont="1" applyFill="1" applyBorder="1" applyAlignment="1">
      <alignment vertical="center"/>
    </xf>
    <xf numFmtId="3" fontId="15" fillId="2" borderId="0" xfId="6" applyNumberFormat="1" applyFont="1" applyFill="1" applyBorder="1" applyAlignment="1">
      <alignment vertical="center"/>
    </xf>
    <xf numFmtId="169" fontId="15" fillId="2" borderId="6" xfId="6" applyNumberFormat="1" applyFont="1" applyFill="1" applyBorder="1" applyAlignment="1">
      <alignment vertical="center"/>
    </xf>
    <xf numFmtId="0" fontId="19" fillId="2" borderId="0" xfId="6" applyFont="1" applyFill="1" applyBorder="1" applyAlignment="1">
      <alignment vertical="center"/>
    </xf>
    <xf numFmtId="3" fontId="2" fillId="2" borderId="12" xfId="5" applyNumberFormat="1" applyFont="1" applyFill="1" applyBorder="1"/>
    <xf numFmtId="169" fontId="2" fillId="2" borderId="26" xfId="5" applyNumberFormat="1" applyFont="1" applyFill="1" applyBorder="1"/>
    <xf numFmtId="169" fontId="2" fillId="2" borderId="0" xfId="5" applyNumberFormat="1" applyFont="1" applyFill="1" applyBorder="1"/>
    <xf numFmtId="165" fontId="2" fillId="2" borderId="0" xfId="0" applyNumberFormat="1" applyFont="1" applyFill="1" applyBorder="1" applyAlignment="1"/>
    <xf numFmtId="0" fontId="19" fillId="2" borderId="0" xfId="6" applyFont="1" applyFill="1" applyBorder="1" applyAlignment="1">
      <alignment vertical="top" wrapText="1"/>
    </xf>
    <xf numFmtId="167" fontId="32" fillId="2" borderId="0" xfId="1" applyNumberFormat="1" applyFont="1" applyFill="1" applyBorder="1" applyAlignment="1">
      <alignment wrapText="1"/>
    </xf>
    <xf numFmtId="0" fontId="20" fillId="2" borderId="0" xfId="6" applyFont="1" applyFill="1" applyBorder="1"/>
    <xf numFmtId="0" fontId="20" fillId="2" borderId="0" xfId="5" applyFont="1" applyFill="1" applyBorder="1"/>
    <xf numFmtId="0" fontId="15" fillId="2" borderId="0" xfId="6" applyFont="1" applyFill="1" applyBorder="1"/>
    <xf numFmtId="0" fontId="15" fillId="2" borderId="0" xfId="5" applyFont="1" applyFill="1" applyBorder="1"/>
    <xf numFmtId="0" fontId="29" fillId="2" borderId="0" xfId="5" applyFont="1" applyFill="1" applyBorder="1"/>
    <xf numFmtId="0" fontId="29" fillId="2" borderId="0" xfId="6" applyFont="1" applyFill="1" applyBorder="1"/>
    <xf numFmtId="0" fontId="2" fillId="2" borderId="0" xfId="7" applyFont="1" applyFill="1" applyBorder="1" applyAlignment="1"/>
    <xf numFmtId="165" fontId="2" fillId="2" borderId="0" xfId="5" applyNumberFormat="1" applyFont="1" applyFill="1" applyBorder="1" applyAlignment="1"/>
    <xf numFmtId="3" fontId="2" fillId="2" borderId="0" xfId="6" applyNumberFormat="1" applyFont="1" applyFill="1" applyBorder="1" applyAlignment="1"/>
    <xf numFmtId="0" fontId="15" fillId="2" borderId="0" xfId="5" applyFont="1" applyFill="1" applyBorder="1" applyAlignment="1"/>
    <xf numFmtId="165" fontId="15" fillId="2" borderId="0" xfId="5" applyNumberFormat="1" applyFont="1" applyFill="1" applyBorder="1" applyAlignment="1"/>
    <xf numFmtId="165" fontId="15" fillId="2" borderId="0" xfId="0" applyNumberFormat="1" applyFont="1" applyFill="1" applyBorder="1" applyAlignment="1"/>
    <xf numFmtId="166" fontId="15" fillId="2" borderId="0" xfId="0" applyNumberFormat="1" applyFont="1" applyFill="1" applyBorder="1" applyAlignment="1"/>
    <xf numFmtId="0" fontId="32" fillId="2" borderId="0" xfId="5" applyFont="1" applyFill="1" applyBorder="1" applyAlignment="1"/>
    <xf numFmtId="166" fontId="32" fillId="2" borderId="0" xfId="1" applyNumberFormat="1" applyFont="1" applyFill="1" applyBorder="1" applyAlignment="1">
      <alignment wrapText="1"/>
    </xf>
    <xf numFmtId="0" fontId="15" fillId="2" borderId="0" xfId="5" applyFont="1" applyFill="1" applyBorder="1" applyAlignment="1">
      <alignment horizontal="center" vertical="center" wrapText="1"/>
    </xf>
    <xf numFmtId="3" fontId="2" fillId="2" borderId="5" xfId="4" applyNumberFormat="1" applyFont="1" applyFill="1" applyBorder="1" applyAlignment="1"/>
    <xf numFmtId="0" fontId="2" fillId="2" borderId="12" xfId="3" applyFont="1" applyFill="1" applyBorder="1"/>
    <xf numFmtId="0" fontId="2" fillId="2" borderId="18" xfId="3" applyFont="1" applyFill="1" applyBorder="1"/>
    <xf numFmtId="166" fontId="2" fillId="2" borderId="18" xfId="4" applyNumberFormat="1" applyFont="1" applyFill="1" applyBorder="1"/>
    <xf numFmtId="0" fontId="15" fillId="2" borderId="6" xfId="5" applyFont="1" applyFill="1" applyBorder="1" applyAlignment="1">
      <alignment horizontal="center" vertical="center"/>
    </xf>
    <xf numFmtId="0" fontId="4" fillId="2" borderId="0" xfId="0" applyFont="1" applyFill="1" applyBorder="1" applyAlignment="1">
      <alignment horizontal="center"/>
    </xf>
    <xf numFmtId="0" fontId="20" fillId="2" borderId="0" xfId="4" applyFont="1" applyFill="1" applyBorder="1"/>
    <xf numFmtId="0" fontId="29" fillId="2" borderId="0" xfId="4" applyFont="1" applyFill="1" applyBorder="1"/>
    <xf numFmtId="0" fontId="20" fillId="2" borderId="7" xfId="3" applyFont="1" applyFill="1" applyBorder="1"/>
    <xf numFmtId="3" fontId="2" fillId="2" borderId="8" xfId="3" applyNumberFormat="1" applyFont="1" applyFill="1" applyBorder="1"/>
    <xf numFmtId="3" fontId="2" fillId="2" borderId="8" xfId="4" applyNumberFormat="1" applyFont="1" applyFill="1" applyBorder="1"/>
    <xf numFmtId="3" fontId="2" fillId="2" borderId="9" xfId="4" applyNumberFormat="1" applyFont="1" applyFill="1" applyBorder="1"/>
    <xf numFmtId="0" fontId="15" fillId="2" borderId="0" xfId="3" applyFont="1" applyFill="1" applyBorder="1" applyAlignment="1">
      <alignment horizontal="right"/>
    </xf>
    <xf numFmtId="0" fontId="4" fillId="2" borderId="0" xfId="0" applyFont="1" applyFill="1" applyBorder="1" applyAlignment="1">
      <alignment horizontal="left"/>
    </xf>
    <xf numFmtId="0" fontId="34" fillId="2" borderId="0" xfId="3" applyFont="1" applyFill="1" applyBorder="1"/>
    <xf numFmtId="0" fontId="35" fillId="2" borderId="35" xfId="0" applyFont="1" applyFill="1" applyBorder="1"/>
    <xf numFmtId="0" fontId="35" fillId="2" borderId="44" xfId="0" applyFont="1" applyFill="1" applyBorder="1"/>
    <xf numFmtId="0" fontId="35" fillId="2" borderId="40" xfId="0" applyFont="1" applyFill="1" applyBorder="1"/>
    <xf numFmtId="0" fontId="35" fillId="2" borderId="41" xfId="0" applyFont="1" applyFill="1" applyBorder="1"/>
    <xf numFmtId="0" fontId="33" fillId="2" borderId="0" xfId="4" applyFont="1" applyFill="1" applyBorder="1"/>
    <xf numFmtId="0" fontId="34" fillId="2" borderId="0" xfId="4" applyFont="1" applyFill="1" applyBorder="1"/>
    <xf numFmtId="165" fontId="33" fillId="2" borderId="45" xfId="4" applyNumberFormat="1" applyFont="1" applyFill="1" applyBorder="1"/>
    <xf numFmtId="165" fontId="34" fillId="2" borderId="45" xfId="4" applyNumberFormat="1" applyFont="1" applyFill="1" applyBorder="1"/>
    <xf numFmtId="164" fontId="34" fillId="2" borderId="37" xfId="4" applyNumberFormat="1" applyFont="1" applyFill="1" applyBorder="1" applyAlignment="1"/>
    <xf numFmtId="164" fontId="2" fillId="2" borderId="5" xfId="4" applyNumberFormat="1" applyFont="1" applyFill="1" applyBorder="1" applyAlignment="1"/>
    <xf numFmtId="165" fontId="33" fillId="2" borderId="37" xfId="4" applyNumberFormat="1" applyFont="1" applyFill="1" applyBorder="1"/>
    <xf numFmtId="3" fontId="33" fillId="2" borderId="0" xfId="0" applyNumberFormat="1" applyFont="1" applyFill="1" applyBorder="1" applyAlignment="1">
      <alignment horizontal="left" vertical="center"/>
    </xf>
    <xf numFmtId="165" fontId="33" fillId="2" borderId="46" xfId="4" applyNumberFormat="1" applyFont="1" applyFill="1" applyBorder="1"/>
    <xf numFmtId="165" fontId="34" fillId="2" borderId="46" xfId="4" applyNumberFormat="1" applyFont="1" applyFill="1" applyBorder="1"/>
    <xf numFmtId="165" fontId="34" fillId="2" borderId="26" xfId="4" applyNumberFormat="1" applyFont="1" applyFill="1" applyBorder="1"/>
    <xf numFmtId="166" fontId="34" fillId="2" borderId="16" xfId="4" applyNumberFormat="1" applyFont="1" applyFill="1" applyBorder="1"/>
    <xf numFmtId="166" fontId="2" fillId="2" borderId="26" xfId="4" applyNumberFormat="1" applyFont="1" applyFill="1" applyBorder="1"/>
    <xf numFmtId="165" fontId="33" fillId="2" borderId="26" xfId="4" applyNumberFormat="1" applyFont="1" applyFill="1" applyBorder="1"/>
    <xf numFmtId="165" fontId="33" fillId="2" borderId="16" xfId="4" applyNumberFormat="1" applyFont="1" applyFill="1" applyBorder="1"/>
    <xf numFmtId="166" fontId="33" fillId="2" borderId="16" xfId="4" applyNumberFormat="1" applyFont="1" applyFill="1" applyBorder="1"/>
    <xf numFmtId="166" fontId="15" fillId="2" borderId="26" xfId="4" applyNumberFormat="1" applyFont="1" applyFill="1" applyBorder="1"/>
    <xf numFmtId="165" fontId="34" fillId="2" borderId="37" xfId="3" applyNumberFormat="1" applyFont="1" applyFill="1" applyBorder="1"/>
    <xf numFmtId="165" fontId="34" fillId="2" borderId="45" xfId="3" applyNumberFormat="1" applyFont="1" applyFill="1" applyBorder="1"/>
    <xf numFmtId="165" fontId="34" fillId="2" borderId="46" xfId="3" applyNumberFormat="1" applyFont="1" applyFill="1" applyBorder="1"/>
    <xf numFmtId="165" fontId="34" fillId="2" borderId="26" xfId="3" applyNumberFormat="1" applyFont="1" applyFill="1" applyBorder="1"/>
    <xf numFmtId="165" fontId="34" fillId="2" borderId="16" xfId="3" applyNumberFormat="1" applyFont="1" applyFill="1" applyBorder="1"/>
    <xf numFmtId="165" fontId="2" fillId="2" borderId="26" xfId="3" applyNumberFormat="1" applyFont="1" applyFill="1" applyBorder="1"/>
    <xf numFmtId="165" fontId="34" fillId="2" borderId="0" xfId="3" applyNumberFormat="1" applyFont="1" applyFill="1" applyBorder="1"/>
    <xf numFmtId="0" fontId="34" fillId="2" borderId="18" xfId="3" applyFont="1" applyFill="1" applyBorder="1"/>
    <xf numFmtId="165" fontId="36" fillId="2" borderId="0" xfId="3" applyNumberFormat="1" applyFont="1" applyFill="1" applyBorder="1"/>
    <xf numFmtId="165" fontId="20" fillId="2" borderId="0" xfId="3" applyNumberFormat="1" applyFont="1" applyFill="1" applyBorder="1"/>
    <xf numFmtId="165" fontId="36" fillId="2" borderId="0" xfId="4" applyNumberFormat="1" applyFont="1" applyFill="1" applyBorder="1"/>
    <xf numFmtId="166" fontId="36" fillId="2" borderId="0" xfId="4" applyNumberFormat="1" applyFont="1" applyFill="1" applyBorder="1"/>
    <xf numFmtId="0" fontId="4" fillId="2" borderId="0" xfId="0" applyFont="1" applyFill="1" applyAlignment="1">
      <alignment horizontal="left"/>
    </xf>
    <xf numFmtId="0" fontId="37" fillId="2" borderId="0" xfId="0" applyFont="1" applyFill="1" applyBorder="1"/>
    <xf numFmtId="0" fontId="37" fillId="2" borderId="0" xfId="0" applyFont="1" applyFill="1"/>
    <xf numFmtId="0" fontId="38" fillId="2" borderId="0" xfId="4" applyFont="1" applyFill="1"/>
    <xf numFmtId="3" fontId="15" fillId="2" borderId="0" xfId="0" applyNumberFormat="1" applyFont="1" applyFill="1" applyBorder="1" applyAlignment="1">
      <alignment horizontal="right" vertical="center" wrapText="1"/>
    </xf>
    <xf numFmtId="3" fontId="25" fillId="2" borderId="0" xfId="0" applyNumberFormat="1" applyFont="1" applyFill="1" applyBorder="1" applyAlignment="1">
      <alignment horizontal="right"/>
    </xf>
    <xf numFmtId="3" fontId="15" fillId="2" borderId="0" xfId="0" applyNumberFormat="1" applyFont="1" applyFill="1" applyBorder="1" applyAlignment="1">
      <alignment horizontal="right" vertical="center"/>
    </xf>
    <xf numFmtId="3" fontId="15" fillId="2" borderId="5" xfId="0" applyNumberFormat="1" applyFont="1" applyFill="1" applyBorder="1" applyAlignment="1">
      <alignment horizontal="right" vertical="center"/>
    </xf>
    <xf numFmtId="3" fontId="15" fillId="2" borderId="5" xfId="0" applyNumberFormat="1" applyFont="1" applyFill="1" applyBorder="1" applyAlignment="1">
      <alignment horizontal="right"/>
    </xf>
    <xf numFmtId="3" fontId="15" fillId="2" borderId="6" xfId="0" applyNumberFormat="1" applyFont="1" applyFill="1" applyBorder="1" applyAlignment="1">
      <alignment horizontal="right"/>
    </xf>
    <xf numFmtId="3" fontId="6" fillId="2" borderId="18" xfId="0" applyNumberFormat="1" applyFont="1" applyFill="1" applyBorder="1"/>
    <xf numFmtId="0" fontId="15" fillId="2" borderId="47" xfId="0" applyFont="1" applyFill="1" applyBorder="1" applyAlignment="1">
      <alignment horizontal="center" vertical="center"/>
    </xf>
    <xf numFmtId="0" fontId="2" fillId="2" borderId="13" xfId="0" applyFont="1" applyFill="1" applyBorder="1" applyAlignment="1">
      <alignment horizontal="center" vertical="center"/>
    </xf>
    <xf numFmtId="3" fontId="2" fillId="2" borderId="12" xfId="0" applyNumberFormat="1" applyFont="1" applyFill="1" applyBorder="1" applyAlignment="1">
      <alignment vertical="center" wrapText="1"/>
    </xf>
    <xf numFmtId="3" fontId="2" fillId="2" borderId="12" xfId="0" applyNumberFormat="1" applyFont="1" applyFill="1" applyBorder="1"/>
    <xf numFmtId="0" fontId="39" fillId="2" borderId="0" xfId="0" applyFont="1" applyFill="1" applyBorder="1"/>
    <xf numFmtId="3" fontId="2" fillId="2" borderId="6" xfId="0" applyNumberFormat="1" applyFont="1" applyFill="1" applyBorder="1"/>
    <xf numFmtId="3" fontId="2" fillId="2" borderId="5" xfId="0" applyNumberFormat="1" applyFont="1" applyFill="1" applyBorder="1"/>
    <xf numFmtId="165" fontId="2" fillId="2" borderId="5" xfId="5" applyNumberFormat="1" applyFont="1" applyFill="1" applyBorder="1"/>
    <xf numFmtId="165" fontId="2" fillId="2" borderId="6" xfId="5" applyNumberFormat="1" applyFont="1" applyFill="1" applyBorder="1"/>
    <xf numFmtId="165" fontId="2" fillId="2" borderId="0" xfId="5" applyNumberFormat="1" applyFont="1" applyFill="1" applyBorder="1"/>
    <xf numFmtId="165" fontId="2" fillId="2" borderId="5" xfId="5" applyNumberFormat="1" applyFont="1" applyFill="1" applyBorder="1" applyAlignment="1">
      <alignment horizontal="right"/>
    </xf>
    <xf numFmtId="165" fontId="2" fillId="2" borderId="6" xfId="5" applyNumberFormat="1" applyFont="1" applyFill="1" applyBorder="1" applyAlignment="1">
      <alignment horizontal="right"/>
    </xf>
    <xf numFmtId="165" fontId="15" fillId="2" borderId="5" xfId="5" applyNumberFormat="1" applyFont="1" applyFill="1" applyBorder="1"/>
    <xf numFmtId="165" fontId="15" fillId="2" borderId="6" xfId="5" applyNumberFormat="1" applyFont="1" applyFill="1" applyBorder="1"/>
    <xf numFmtId="165" fontId="15" fillId="2" borderId="0" xfId="5" applyNumberFormat="1" applyFont="1" applyFill="1" applyBorder="1"/>
    <xf numFmtId="0" fontId="19" fillId="2" borderId="0" xfId="0" applyFont="1" applyFill="1" applyBorder="1" applyAlignment="1">
      <alignment vertical="top" wrapText="1"/>
    </xf>
    <xf numFmtId="170" fontId="19" fillId="2" borderId="5" xfId="0" applyNumberFormat="1" applyFont="1" applyFill="1" applyBorder="1" applyAlignment="1">
      <alignment vertical="center"/>
    </xf>
    <xf numFmtId="170" fontId="19" fillId="2" borderId="6" xfId="0" applyNumberFormat="1" applyFont="1" applyFill="1" applyBorder="1" applyAlignment="1">
      <alignment vertical="center"/>
    </xf>
    <xf numFmtId="170" fontId="15" fillId="2" borderId="0" xfId="0" applyNumberFormat="1" applyFont="1" applyFill="1" applyBorder="1" applyAlignment="1">
      <alignment vertical="top"/>
    </xf>
    <xf numFmtId="0" fontId="15" fillId="2" borderId="7" xfId="0" applyFont="1" applyFill="1" applyBorder="1" applyAlignment="1">
      <alignment vertical="top" wrapText="1"/>
    </xf>
    <xf numFmtId="167" fontId="2" fillId="2" borderId="8" xfId="0" applyNumberFormat="1" applyFont="1" applyFill="1" applyBorder="1" applyAlignment="1">
      <alignment vertical="top"/>
    </xf>
    <xf numFmtId="167" fontId="2" fillId="2" borderId="9" xfId="0" applyNumberFormat="1" applyFont="1" applyFill="1" applyBorder="1" applyAlignment="1">
      <alignment vertical="top"/>
    </xf>
    <xf numFmtId="167" fontId="2" fillId="2" borderId="0" xfId="0" applyNumberFormat="1" applyFont="1" applyFill="1" applyBorder="1" applyAlignment="1">
      <alignment vertical="top"/>
    </xf>
    <xf numFmtId="0" fontId="2" fillId="2" borderId="0" xfId="6" applyFont="1" applyFill="1" applyBorder="1" applyAlignment="1">
      <alignment vertical="center" wrapText="1"/>
    </xf>
    <xf numFmtId="0" fontId="15" fillId="2" borderId="50" xfId="5" applyFont="1" applyFill="1" applyBorder="1" applyAlignment="1">
      <alignment horizontal="center" vertical="center" wrapText="1"/>
    </xf>
    <xf numFmtId="0" fontId="15" fillId="2" borderId="48" xfId="6" applyFont="1" applyFill="1" applyBorder="1" applyAlignment="1">
      <alignment horizontal="center" vertical="center"/>
    </xf>
    <xf numFmtId="165" fontId="2" fillId="2" borderId="51" xfId="5" applyNumberFormat="1" applyFont="1" applyFill="1" applyBorder="1" applyAlignment="1">
      <alignment horizontal="right"/>
    </xf>
    <xf numFmtId="165" fontId="2" fillId="2" borderId="51" xfId="0" applyNumberFormat="1" applyFont="1" applyFill="1" applyBorder="1"/>
    <xf numFmtId="165" fontId="2" fillId="2" borderId="52" xfId="0" applyNumberFormat="1" applyFont="1" applyFill="1" applyBorder="1"/>
    <xf numFmtId="165" fontId="2" fillId="2" borderId="16" xfId="0" applyNumberFormat="1" applyFont="1" applyFill="1" applyBorder="1"/>
    <xf numFmtId="165" fontId="2" fillId="2" borderId="0" xfId="0" applyNumberFormat="1" applyFont="1" applyFill="1" applyBorder="1"/>
    <xf numFmtId="3" fontId="2" fillId="2" borderId="0" xfId="6" applyNumberFormat="1" applyFont="1" applyFill="1" applyBorder="1" applyAlignment="1">
      <alignment horizontal="right"/>
    </xf>
    <xf numFmtId="165" fontId="2" fillId="2" borderId="16" xfId="5" applyNumberFormat="1" applyFont="1" applyFill="1" applyBorder="1" applyAlignment="1">
      <alignment horizontal="right"/>
    </xf>
    <xf numFmtId="0" fontId="2" fillId="2" borderId="16" xfId="7" applyFont="1" applyFill="1" applyBorder="1" applyAlignment="1"/>
    <xf numFmtId="165" fontId="2" fillId="2" borderId="51" xfId="0" applyNumberFormat="1" applyFont="1" applyFill="1" applyBorder="1" applyAlignment="1">
      <alignment horizontal="right"/>
    </xf>
    <xf numFmtId="165" fontId="2" fillId="2" borderId="16" xfId="0" applyNumberFormat="1" applyFont="1" applyFill="1" applyBorder="1" applyAlignment="1">
      <alignment horizontal="right"/>
    </xf>
    <xf numFmtId="165" fontId="15" fillId="2" borderId="25" xfId="5" applyNumberFormat="1" applyFont="1" applyFill="1" applyBorder="1"/>
    <xf numFmtId="165" fontId="15" fillId="2" borderId="12" xfId="5" applyNumberFormat="1" applyFont="1" applyFill="1" applyBorder="1"/>
    <xf numFmtId="165" fontId="15" fillId="2" borderId="51" xfId="5" applyNumberFormat="1" applyFont="1" applyFill="1" applyBorder="1"/>
    <xf numFmtId="165" fontId="15" fillId="2" borderId="16" xfId="5" applyNumberFormat="1" applyFont="1" applyFill="1" applyBorder="1"/>
    <xf numFmtId="165" fontId="15" fillId="2" borderId="25" xfId="0" applyNumberFormat="1" applyFont="1" applyFill="1" applyBorder="1"/>
    <xf numFmtId="166" fontId="15" fillId="2" borderId="0" xfId="0" applyNumberFormat="1" applyFont="1" applyFill="1" applyBorder="1"/>
    <xf numFmtId="170" fontId="19" fillId="2" borderId="25" xfId="0" applyNumberFormat="1" applyFont="1" applyFill="1" applyBorder="1" applyAlignment="1">
      <alignment vertical="center"/>
    </xf>
    <xf numFmtId="170" fontId="19" fillId="2" borderId="12" xfId="0" applyNumberFormat="1" applyFont="1" applyFill="1" applyBorder="1" applyAlignment="1">
      <alignment vertical="center"/>
    </xf>
    <xf numFmtId="170" fontId="19" fillId="2" borderId="26" xfId="0" applyNumberFormat="1" applyFont="1" applyFill="1" applyBorder="1" applyAlignment="1">
      <alignment vertical="center"/>
    </xf>
    <xf numFmtId="170" fontId="19" fillId="2" borderId="0" xfId="0" applyNumberFormat="1" applyFont="1" applyFill="1" applyBorder="1" applyAlignment="1">
      <alignment vertical="center"/>
    </xf>
    <xf numFmtId="170" fontId="15" fillId="2" borderId="0" xfId="0" applyNumberFormat="1" applyFont="1" applyFill="1" applyBorder="1" applyAlignment="1">
      <alignment vertical="center"/>
    </xf>
    <xf numFmtId="0" fontId="2" fillId="2" borderId="28" xfId="0" applyFont="1" applyFill="1" applyBorder="1" applyAlignment="1">
      <alignment vertical="top" wrapText="1"/>
    </xf>
    <xf numFmtId="170" fontId="2" fillId="2" borderId="28" xfId="0" applyNumberFormat="1" applyFont="1" applyFill="1" applyBorder="1" applyAlignment="1">
      <alignment vertical="center"/>
    </xf>
    <xf numFmtId="170" fontId="2" fillId="2" borderId="29" xfId="0" applyNumberFormat="1" applyFont="1" applyFill="1" applyBorder="1" applyAlignment="1">
      <alignment vertical="center"/>
    </xf>
    <xf numFmtId="170" fontId="2" fillId="2" borderId="18" xfId="0" applyNumberFormat="1" applyFont="1" applyFill="1" applyBorder="1" applyAlignment="1">
      <alignment vertical="center"/>
    </xf>
    <xf numFmtId="165" fontId="20" fillId="2" borderId="0" xfId="0" applyNumberFormat="1" applyFont="1" applyFill="1"/>
    <xf numFmtId="3" fontId="2" fillId="2" borderId="32" xfId="0" applyNumberFormat="1" applyFont="1" applyFill="1" applyBorder="1"/>
    <xf numFmtId="0" fontId="2" fillId="2" borderId="54" xfId="0" applyFont="1" applyFill="1" applyBorder="1"/>
    <xf numFmtId="0" fontId="8" fillId="2" borderId="0" xfId="2" applyFill="1" applyAlignment="1" applyProtection="1"/>
    <xf numFmtId="0" fontId="8" fillId="2" borderId="0" xfId="2" applyFill="1" applyAlignment="1" applyProtection="1">
      <alignment horizontal="left"/>
    </xf>
    <xf numFmtId="0" fontId="8" fillId="2" borderId="0" xfId="2" applyFill="1" applyBorder="1" applyAlignment="1" applyProtection="1">
      <alignment horizontal="right"/>
    </xf>
    <xf numFmtId="0" fontId="15" fillId="2" borderId="0" xfId="5" applyFont="1" applyFill="1" applyBorder="1" applyAlignment="1">
      <alignment horizontal="center" vertical="center" wrapText="1"/>
    </xf>
    <xf numFmtId="0" fontId="15" fillId="2" borderId="53" xfId="5" applyFont="1" applyFill="1" applyBorder="1" applyAlignment="1">
      <alignment horizontal="center" vertical="center" wrapText="1"/>
    </xf>
    <xf numFmtId="3" fontId="15" fillId="2" borderId="55" xfId="0" applyNumberFormat="1" applyFont="1" applyFill="1" applyBorder="1" applyAlignment="1">
      <alignment horizontal="right" vertical="center" wrapText="1"/>
    </xf>
    <xf numFmtId="0" fontId="15" fillId="2" borderId="23" xfId="5" applyFont="1" applyFill="1" applyBorder="1" applyAlignment="1">
      <alignment horizontal="center" vertical="center" wrapText="1"/>
    </xf>
    <xf numFmtId="0" fontId="15" fillId="2" borderId="56" xfId="6" applyFont="1" applyFill="1" applyBorder="1" applyAlignment="1">
      <alignment horizontal="center" vertical="center"/>
    </xf>
    <xf numFmtId="0" fontId="8" fillId="2" borderId="0" xfId="2" applyFont="1" applyFill="1" applyAlignment="1" applyProtection="1"/>
    <xf numFmtId="3" fontId="2" fillId="2" borderId="14" xfId="4" applyNumberFormat="1" applyFont="1" applyFill="1" applyBorder="1"/>
    <xf numFmtId="3" fontId="2" fillId="2" borderId="29" xfId="4" applyNumberFormat="1" applyFont="1" applyFill="1" applyBorder="1"/>
    <xf numFmtId="166" fontId="2" fillId="2" borderId="29" xfId="4" applyNumberFormat="1" applyFont="1" applyFill="1" applyBorder="1"/>
    <xf numFmtId="166" fontId="2" fillId="2" borderId="14" xfId="4" applyNumberFormat="1" applyFont="1" applyFill="1" applyBorder="1"/>
    <xf numFmtId="3" fontId="2" fillId="2" borderId="30" xfId="4" applyNumberFormat="1" applyFont="1" applyFill="1" applyBorder="1"/>
    <xf numFmtId="165" fontId="2" fillId="2" borderId="55" xfId="3" applyNumberFormat="1" applyFont="1" applyFill="1" applyBorder="1"/>
    <xf numFmtId="165" fontId="34" fillId="2" borderId="18" xfId="3" applyNumberFormat="1" applyFont="1" applyFill="1" applyBorder="1"/>
    <xf numFmtId="165" fontId="34" fillId="2" borderId="14" xfId="3" applyNumberFormat="1" applyFont="1" applyFill="1" applyBorder="1"/>
    <xf numFmtId="165" fontId="34" fillId="2" borderId="29" xfId="3" applyNumberFormat="1" applyFont="1" applyFill="1" applyBorder="1"/>
    <xf numFmtId="165" fontId="2" fillId="2" borderId="29" xfId="3" applyNumberFormat="1" applyFont="1" applyFill="1" applyBorder="1"/>
    <xf numFmtId="165" fontId="34" fillId="2" borderId="29" xfId="4" applyNumberFormat="1" applyFont="1" applyFill="1" applyBorder="1"/>
    <xf numFmtId="0" fontId="2" fillId="2" borderId="0" xfId="3" applyFont="1" applyFill="1" applyBorder="1"/>
    <xf numFmtId="165" fontId="15" fillId="2" borderId="55" xfId="4" applyNumberFormat="1" applyFont="1" applyFill="1" applyBorder="1"/>
    <xf numFmtId="165" fontId="2" fillId="2" borderId="55" xfId="4" applyNumberFormat="1" applyFont="1" applyFill="1" applyBorder="1"/>
    <xf numFmtId="166" fontId="2" fillId="2" borderId="55" xfId="3" applyNumberFormat="1" applyFont="1" applyFill="1" applyBorder="1"/>
    <xf numFmtId="166" fontId="2" fillId="2" borderId="58" xfId="3" applyNumberFormat="1" applyFont="1" applyFill="1" applyBorder="1"/>
    <xf numFmtId="0" fontId="15" fillId="2" borderId="55" xfId="0" applyFont="1" applyFill="1" applyBorder="1"/>
    <xf numFmtId="0" fontId="38" fillId="2" borderId="0" xfId="4" applyFont="1" applyFill="1" applyBorder="1"/>
    <xf numFmtId="0" fontId="2" fillId="2" borderId="0" xfId="3" applyFont="1" applyFill="1" applyBorder="1"/>
    <xf numFmtId="0" fontId="27" fillId="4" borderId="0" xfId="0" applyFont="1" applyFill="1" applyBorder="1"/>
    <xf numFmtId="165" fontId="24" fillId="2" borderId="0" xfId="0" applyNumberFormat="1" applyFont="1" applyFill="1"/>
    <xf numFmtId="167" fontId="24" fillId="2" borderId="0" xfId="0" applyNumberFormat="1" applyFont="1" applyFill="1"/>
    <xf numFmtId="0" fontId="15" fillId="2" borderId="57" xfId="5" applyFont="1" applyFill="1" applyBorder="1" applyAlignment="1">
      <alignment vertical="center"/>
    </xf>
    <xf numFmtId="0" fontId="2" fillId="2" borderId="62" xfId="0" applyFont="1" applyFill="1" applyBorder="1"/>
    <xf numFmtId="3" fontId="15" fillId="2" borderId="16" xfId="5" applyNumberFormat="1" applyFont="1" applyFill="1" applyBorder="1" applyAlignment="1">
      <alignment vertical="center"/>
    </xf>
    <xf numFmtId="0" fontId="2" fillId="2" borderId="7" xfId="0" applyFont="1" applyFill="1" applyBorder="1"/>
    <xf numFmtId="0" fontId="2" fillId="2" borderId="8" xfId="5" applyFont="1" applyFill="1" applyBorder="1" applyAlignment="1">
      <alignment horizontal="center" vertical="center"/>
    </xf>
    <xf numFmtId="167" fontId="2" fillId="2" borderId="0" xfId="6" applyNumberFormat="1" applyFont="1" applyFill="1" applyBorder="1"/>
    <xf numFmtId="0" fontId="4" fillId="2" borderId="62" xfId="0" applyFont="1" applyFill="1" applyBorder="1"/>
    <xf numFmtId="165" fontId="15" fillId="2" borderId="70" xfId="4" applyNumberFormat="1" applyFont="1" applyFill="1" applyBorder="1"/>
    <xf numFmtId="164" fontId="2" fillId="2" borderId="70" xfId="4" applyNumberFormat="1" applyFont="1" applyFill="1" applyBorder="1" applyAlignment="1"/>
    <xf numFmtId="165" fontId="2" fillId="2" borderId="70" xfId="4" applyNumberFormat="1" applyFont="1" applyFill="1" applyBorder="1"/>
    <xf numFmtId="165" fontId="15" fillId="2" borderId="69" xfId="4" applyNumberFormat="1" applyFont="1" applyFill="1" applyBorder="1"/>
    <xf numFmtId="166" fontId="2" fillId="2" borderId="71" xfId="4" applyNumberFormat="1" applyFont="1" applyFill="1" applyBorder="1"/>
    <xf numFmtId="165" fontId="15" fillId="2" borderId="71" xfId="4" applyNumberFormat="1" applyFont="1" applyFill="1" applyBorder="1"/>
    <xf numFmtId="166" fontId="15" fillId="2" borderId="71" xfId="4" applyNumberFormat="1" applyFont="1" applyFill="1" applyBorder="1"/>
    <xf numFmtId="165" fontId="2" fillId="2" borderId="71" xfId="3" applyNumberFormat="1" applyFont="1" applyFill="1" applyBorder="1"/>
    <xf numFmtId="165" fontId="2" fillId="2" borderId="70" xfId="3" applyNumberFormat="1" applyFont="1" applyFill="1" applyBorder="1"/>
    <xf numFmtId="0" fontId="6" fillId="2" borderId="72" xfId="0" applyFont="1" applyFill="1" applyBorder="1"/>
    <xf numFmtId="3" fontId="2" fillId="2" borderId="69" xfId="0" applyNumberFormat="1" applyFont="1" applyFill="1" applyBorder="1" applyAlignment="1">
      <alignment horizontal="left" vertical="center" wrapText="1"/>
    </xf>
    <xf numFmtId="3" fontId="15" fillId="2" borderId="69" xfId="0" applyNumberFormat="1" applyFont="1" applyFill="1" applyBorder="1" applyAlignment="1">
      <alignment horizontal="left"/>
    </xf>
    <xf numFmtId="0" fontId="27" fillId="2" borderId="75" xfId="0" applyFont="1" applyFill="1" applyBorder="1"/>
    <xf numFmtId="165" fontId="15" fillId="2" borderId="75" xfId="0" applyNumberFormat="1" applyFont="1" applyFill="1" applyBorder="1"/>
    <xf numFmtId="0" fontId="27" fillId="2" borderId="69" xfId="0" applyFont="1" applyFill="1" applyBorder="1"/>
    <xf numFmtId="165" fontId="15" fillId="2" borderId="55" xfId="5" applyNumberFormat="1" applyFont="1" applyFill="1" applyBorder="1"/>
    <xf numFmtId="170" fontId="19" fillId="2" borderId="76" xfId="0" applyNumberFormat="1" applyFont="1" applyFill="1" applyBorder="1" applyAlignment="1">
      <alignment vertical="center"/>
    </xf>
    <xf numFmtId="0" fontId="15" fillId="0" borderId="3" xfId="0" applyFont="1" applyFill="1" applyBorder="1" applyAlignment="1">
      <alignment horizontal="center" vertical="center"/>
    </xf>
    <xf numFmtId="0" fontId="15" fillId="0" borderId="31" xfId="0" applyFont="1" applyFill="1" applyBorder="1" applyAlignment="1">
      <alignment horizontal="center" vertical="center"/>
    </xf>
    <xf numFmtId="0" fontId="15" fillId="2" borderId="59" xfId="3" applyFont="1" applyFill="1" applyBorder="1"/>
    <xf numFmtId="0" fontId="2" fillId="2" borderId="55" xfId="3" applyFont="1" applyFill="1" applyBorder="1"/>
    <xf numFmtId="166" fontId="19" fillId="2" borderId="55" xfId="3" applyNumberFormat="1" applyFont="1" applyFill="1" applyBorder="1"/>
    <xf numFmtId="168" fontId="2" fillId="2" borderId="55" xfId="3" applyNumberFormat="1" applyFont="1" applyFill="1" applyBorder="1"/>
    <xf numFmtId="167" fontId="2" fillId="2" borderId="55" xfId="3" applyNumberFormat="1" applyFont="1" applyFill="1" applyBorder="1"/>
    <xf numFmtId="0" fontId="15" fillId="2" borderId="77" xfId="5" applyFont="1" applyFill="1" applyBorder="1" applyAlignment="1">
      <alignment horizontal="center" vertical="center"/>
    </xf>
    <xf numFmtId="0" fontId="15" fillId="2" borderId="59" xfId="5" applyFont="1" applyFill="1" applyBorder="1" applyAlignment="1">
      <alignment horizontal="center" vertical="center"/>
    </xf>
    <xf numFmtId="3" fontId="15" fillId="2" borderId="55" xfId="5" applyNumberFormat="1" applyFont="1" applyFill="1" applyBorder="1" applyAlignment="1">
      <alignment vertical="center"/>
    </xf>
    <xf numFmtId="169" fontId="2" fillId="2" borderId="14" xfId="5" applyNumberFormat="1" applyFont="1" applyFill="1" applyBorder="1"/>
    <xf numFmtId="3" fontId="15" fillId="2" borderId="78" xfId="0" applyNumberFormat="1" applyFont="1" applyFill="1" applyBorder="1" applyAlignment="1">
      <alignment horizontal="center" textRotation="90" wrapText="1"/>
    </xf>
    <xf numFmtId="3" fontId="15" fillId="2" borderId="55" xfId="0" applyNumberFormat="1" applyFont="1" applyFill="1" applyBorder="1" applyAlignment="1">
      <alignment horizontal="center" vertical="center" wrapText="1"/>
    </xf>
    <xf numFmtId="165" fontId="2" fillId="2" borderId="55" xfId="0" applyNumberFormat="1" applyFont="1" applyFill="1" applyBorder="1" applyAlignment="1"/>
    <xf numFmtId="166" fontId="2" fillId="2" borderId="6" xfId="0" applyNumberFormat="1" applyFont="1" applyFill="1" applyBorder="1" applyAlignment="1"/>
    <xf numFmtId="166" fontId="15" fillId="2" borderId="6" xfId="0" applyNumberFormat="1" applyFont="1" applyFill="1" applyBorder="1" applyAlignment="1"/>
    <xf numFmtId="3" fontId="15" fillId="2" borderId="70" xfId="0" applyNumberFormat="1" applyFont="1" applyFill="1" applyBorder="1"/>
    <xf numFmtId="0" fontId="2" fillId="2" borderId="0" xfId="3" applyFont="1" applyFill="1" applyBorder="1"/>
    <xf numFmtId="0" fontId="15" fillId="2" borderId="55" xfId="3" applyFont="1" applyFill="1" applyBorder="1"/>
    <xf numFmtId="0" fontId="24" fillId="2" borderId="0" xfId="0" applyFont="1" applyFill="1" applyBorder="1"/>
    <xf numFmtId="0" fontId="15" fillId="2" borderId="0" xfId="5" applyFont="1" applyFill="1" applyBorder="1" applyAlignment="1">
      <alignment horizontal="center" vertical="center" wrapText="1"/>
    </xf>
    <xf numFmtId="165" fontId="34" fillId="2" borderId="14" xfId="4" applyNumberFormat="1" applyFont="1" applyFill="1" applyBorder="1"/>
    <xf numFmtId="0" fontId="15" fillId="2" borderId="81" xfId="5" applyFont="1" applyFill="1" applyBorder="1" applyAlignment="1">
      <alignment horizontal="center" vertical="center" wrapText="1"/>
    </xf>
    <xf numFmtId="165" fontId="2" fillId="2" borderId="58" xfId="5" applyNumberFormat="1" applyFont="1" applyFill="1" applyBorder="1" applyAlignment="1">
      <alignment horizontal="right"/>
    </xf>
    <xf numFmtId="165" fontId="2" fillId="2" borderId="0" xfId="5" applyNumberFormat="1" applyFont="1" applyFill="1" applyBorder="1" applyAlignment="1">
      <alignment horizontal="right"/>
    </xf>
    <xf numFmtId="170" fontId="19" fillId="2" borderId="55" xfId="0" applyNumberFormat="1" applyFont="1" applyFill="1" applyBorder="1" applyAlignment="1">
      <alignment vertical="center"/>
    </xf>
    <xf numFmtId="165" fontId="2" fillId="2" borderId="55" xfId="0" applyNumberFormat="1" applyFont="1" applyFill="1" applyBorder="1"/>
    <xf numFmtId="165" fontId="19" fillId="2" borderId="25" xfId="0" applyNumberFormat="1" applyFont="1" applyFill="1" applyBorder="1" applyAlignment="1">
      <alignment vertical="center"/>
    </xf>
    <xf numFmtId="170" fontId="2" fillId="2" borderId="14" xfId="0" applyNumberFormat="1" applyFont="1" applyFill="1" applyBorder="1" applyAlignment="1">
      <alignment vertical="center"/>
    </xf>
    <xf numFmtId="0" fontId="15" fillId="2" borderId="55" xfId="5" applyFont="1" applyFill="1" applyBorder="1" applyAlignment="1">
      <alignment horizontal="center"/>
    </xf>
    <xf numFmtId="165" fontId="2" fillId="2" borderId="55" xfId="0" applyNumberFormat="1" applyFont="1" applyFill="1" applyBorder="1" applyAlignment="1">
      <alignment horizontal="right"/>
    </xf>
    <xf numFmtId="165" fontId="15" fillId="2" borderId="55" xfId="0" applyNumberFormat="1" applyFont="1" applyFill="1" applyBorder="1" applyAlignment="1"/>
    <xf numFmtId="3" fontId="15" fillId="2" borderId="55" xfId="0" applyNumberFormat="1" applyFont="1" applyFill="1" applyBorder="1"/>
    <xf numFmtId="0" fontId="40" fillId="0" borderId="0" xfId="0" applyFont="1" applyFill="1" applyBorder="1"/>
    <xf numFmtId="165" fontId="26" fillId="2" borderId="0" xfId="0" applyNumberFormat="1" applyFont="1" applyFill="1"/>
    <xf numFmtId="0" fontId="4" fillId="0" borderId="0" xfId="0" applyFont="1" applyFill="1" applyAlignment="1">
      <alignment horizontal="left" wrapText="1"/>
    </xf>
    <xf numFmtId="0" fontId="2" fillId="2" borderId="0" xfId="3" applyFont="1" applyFill="1" applyBorder="1"/>
    <xf numFmtId="0" fontId="2" fillId="2" borderId="0" xfId="0" applyFont="1" applyFill="1" applyBorder="1" applyAlignment="1">
      <alignment horizontal="center"/>
    </xf>
    <xf numFmtId="0" fontId="2" fillId="2" borderId="0" xfId="3" applyFont="1" applyFill="1" applyBorder="1"/>
    <xf numFmtId="0" fontId="2" fillId="2" borderId="0" xfId="0" applyFont="1" applyFill="1" applyBorder="1" applyAlignment="1">
      <alignment horizontal="center"/>
    </xf>
    <xf numFmtId="165" fontId="27" fillId="2" borderId="0" xfId="0" applyNumberFormat="1" applyFont="1" applyFill="1"/>
    <xf numFmtId="165" fontId="6" fillId="2" borderId="0" xfId="0" applyNumberFormat="1" applyFont="1" applyFill="1" applyBorder="1"/>
    <xf numFmtId="165" fontId="15" fillId="2" borderId="0" xfId="0" applyNumberFormat="1" applyFont="1" applyFill="1" applyBorder="1"/>
    <xf numFmtId="0" fontId="15" fillId="2" borderId="0" xfId="0" applyFont="1" applyFill="1" applyBorder="1" applyAlignment="1">
      <alignment horizontal="center" vertical="center"/>
    </xf>
    <xf numFmtId="0" fontId="2" fillId="2" borderId="0" xfId="0" applyFont="1" applyFill="1" applyBorder="1" applyAlignment="1">
      <alignment horizontal="center"/>
    </xf>
    <xf numFmtId="166" fontId="2" fillId="2" borderId="52" xfId="0" applyNumberFormat="1" applyFont="1" applyFill="1" applyBorder="1"/>
    <xf numFmtId="165" fontId="15" fillId="2" borderId="52" xfId="0" applyNumberFormat="1" applyFont="1" applyFill="1" applyBorder="1"/>
    <xf numFmtId="166" fontId="15" fillId="2" borderId="52" xfId="0" applyNumberFormat="1" applyFont="1" applyFill="1" applyBorder="1"/>
    <xf numFmtId="166" fontId="2" fillId="2" borderId="0" xfId="4" applyNumberFormat="1" applyFont="1" applyFill="1" applyBorder="1"/>
    <xf numFmtId="166" fontId="15" fillId="2" borderId="0" xfId="4" applyNumberFormat="1" applyFont="1" applyFill="1" applyBorder="1"/>
    <xf numFmtId="170" fontId="2" fillId="2" borderId="12" xfId="4" applyNumberFormat="1" applyFont="1" applyFill="1" applyBorder="1" applyAlignment="1"/>
    <xf numFmtId="170" fontId="15" fillId="2" borderId="12" xfId="4" applyNumberFormat="1" applyFont="1" applyFill="1" applyBorder="1" applyAlignment="1"/>
    <xf numFmtId="169" fontId="2" fillId="2" borderId="13" xfId="4" applyNumberFormat="1" applyFont="1" applyFill="1" applyBorder="1"/>
    <xf numFmtId="165" fontId="2" fillId="2" borderId="70" xfId="0" applyNumberFormat="1" applyFont="1" applyFill="1" applyBorder="1"/>
    <xf numFmtId="165" fontId="2" fillId="2" borderId="75" xfId="0" applyNumberFormat="1" applyFont="1" applyFill="1" applyBorder="1"/>
    <xf numFmtId="165" fontId="15" fillId="2" borderId="5" xfId="0" applyNumberFormat="1" applyFont="1" applyFill="1" applyBorder="1" applyAlignment="1"/>
    <xf numFmtId="0" fontId="2" fillId="2" borderId="0" xfId="3" applyFont="1" applyFill="1" applyBorder="1"/>
    <xf numFmtId="0" fontId="2" fillId="2" borderId="2" xfId="0" applyFont="1" applyFill="1" applyBorder="1"/>
    <xf numFmtId="0" fontId="2" fillId="2" borderId="0" xfId="0" applyFont="1" applyFill="1" applyBorder="1" applyAlignment="1">
      <alignment horizontal="center"/>
    </xf>
    <xf numFmtId="0" fontId="2" fillId="2" borderId="0" xfId="3" applyFont="1" applyFill="1" applyBorder="1"/>
    <xf numFmtId="171" fontId="15" fillId="2" borderId="0" xfId="4" applyNumberFormat="1" applyFont="1" applyFill="1" applyBorder="1" applyAlignment="1">
      <alignment horizontal="right"/>
    </xf>
    <xf numFmtId="170" fontId="2" fillId="2" borderId="0" xfId="4" applyNumberFormat="1" applyFont="1" applyFill="1" applyBorder="1" applyAlignment="1">
      <alignment horizontal="right"/>
    </xf>
    <xf numFmtId="170" fontId="15" fillId="2" borderId="0" xfId="4" applyNumberFormat="1" applyFont="1" applyFill="1" applyBorder="1" applyAlignment="1">
      <alignment horizontal="right"/>
    </xf>
    <xf numFmtId="0" fontId="15" fillId="2" borderId="0" xfId="3" applyFont="1" applyFill="1" applyBorder="1" applyAlignment="1">
      <alignment horizontal="center" vertical="center"/>
    </xf>
    <xf numFmtId="0" fontId="2" fillId="2" borderId="0" xfId="3" applyFont="1" applyFill="1" applyBorder="1" applyAlignment="1">
      <alignment horizontal="center"/>
    </xf>
    <xf numFmtId="0" fontId="15" fillId="2" borderId="0" xfId="0" applyFont="1" applyFill="1" applyBorder="1" applyAlignment="1">
      <alignment horizontal="center" vertical="center" wrapText="1"/>
    </xf>
    <xf numFmtId="166" fontId="2" fillId="2" borderId="24" xfId="4" applyNumberFormat="1" applyFont="1" applyFill="1" applyBorder="1"/>
    <xf numFmtId="0" fontId="4" fillId="2" borderId="0" xfId="0" applyFont="1" applyFill="1" applyAlignment="1">
      <alignment horizontal="left" wrapText="1"/>
    </xf>
    <xf numFmtId="164" fontId="15" fillId="2" borderId="57" xfId="3" applyNumberFormat="1" applyFont="1" applyFill="1" applyBorder="1" applyAlignment="1">
      <alignment horizontal="center" vertical="center"/>
    </xf>
    <xf numFmtId="164" fontId="15" fillId="2" borderId="8" xfId="3" applyNumberFormat="1" applyFont="1" applyFill="1" applyBorder="1" applyAlignment="1">
      <alignment horizontal="center" vertical="center"/>
    </xf>
    <xf numFmtId="164" fontId="15" fillId="2" borderId="59" xfId="3" applyNumberFormat="1" applyFont="1" applyFill="1" applyBorder="1" applyAlignment="1">
      <alignment horizontal="center" vertical="center"/>
    </xf>
    <xf numFmtId="164" fontId="15" fillId="2" borderId="9" xfId="3" applyNumberFormat="1" applyFont="1" applyFill="1" applyBorder="1" applyAlignment="1">
      <alignment horizontal="center" vertical="center"/>
    </xf>
    <xf numFmtId="0" fontId="15" fillId="2" borderId="10" xfId="0" applyFont="1" applyFill="1" applyBorder="1" applyAlignment="1">
      <alignment horizontal="center" vertical="center"/>
    </xf>
    <xf numFmtId="0" fontId="15" fillId="2" borderId="13" xfId="0" applyFont="1" applyFill="1" applyBorder="1" applyAlignment="1">
      <alignment horizontal="center" vertical="center"/>
    </xf>
    <xf numFmtId="0" fontId="15" fillId="2" borderId="4"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5" fillId="2" borderId="4" xfId="0" applyFont="1" applyFill="1" applyBorder="1" applyAlignment="1">
      <alignment horizontal="center" vertical="center"/>
    </xf>
    <xf numFmtId="0" fontId="15" fillId="2" borderId="15"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17" xfId="0" applyFont="1" applyFill="1" applyBorder="1" applyAlignment="1">
      <alignment horizontal="center" vertical="center"/>
    </xf>
    <xf numFmtId="0" fontId="15" fillId="2" borderId="11"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3" xfId="3" applyFont="1" applyFill="1" applyBorder="1" applyAlignment="1">
      <alignment horizontal="center" vertical="center"/>
    </xf>
    <xf numFmtId="0" fontId="15" fillId="2" borderId="8" xfId="3" applyFont="1" applyFill="1" applyBorder="1" applyAlignment="1">
      <alignment horizontal="center" vertical="center"/>
    </xf>
    <xf numFmtId="0" fontId="15" fillId="2" borderId="22" xfId="3" applyFont="1" applyFill="1" applyBorder="1" applyAlignment="1">
      <alignment horizontal="center" vertical="center"/>
    </xf>
    <xf numFmtId="0" fontId="15" fillId="2" borderId="27" xfId="3" applyFont="1" applyFill="1" applyBorder="1" applyAlignment="1">
      <alignment horizontal="center" vertical="center"/>
    </xf>
    <xf numFmtId="0" fontId="15" fillId="2" borderId="11" xfId="3" applyFont="1" applyFill="1" applyBorder="1" applyAlignment="1">
      <alignment horizontal="center" vertical="center"/>
    </xf>
    <xf numFmtId="0" fontId="15" fillId="2" borderId="14" xfId="3" applyFont="1" applyFill="1" applyBorder="1" applyAlignment="1">
      <alignment horizontal="center" vertical="center"/>
    </xf>
    <xf numFmtId="0" fontId="15" fillId="2" borderId="57" xfId="3" applyFont="1" applyFill="1" applyBorder="1" applyAlignment="1">
      <alignment horizontal="center" vertical="center"/>
    </xf>
    <xf numFmtId="0" fontId="15" fillId="2" borderId="20" xfId="3" applyFont="1" applyFill="1" applyBorder="1" applyAlignment="1">
      <alignment horizontal="center" vertical="center"/>
    </xf>
    <xf numFmtId="0" fontId="15" fillId="2" borderId="59" xfId="3" applyFont="1" applyFill="1" applyBorder="1" applyAlignment="1">
      <alignment horizontal="center" vertical="center"/>
    </xf>
    <xf numFmtId="0" fontId="15" fillId="2" borderId="21" xfId="3" applyFont="1" applyFill="1" applyBorder="1" applyAlignment="1">
      <alignment horizontal="center" vertical="center"/>
    </xf>
    <xf numFmtId="0" fontId="15" fillId="2" borderId="2"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12"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19" xfId="0" applyFont="1" applyFill="1" applyBorder="1" applyAlignment="1">
      <alignment horizontal="center" vertical="center"/>
    </xf>
    <xf numFmtId="0" fontId="15" fillId="0" borderId="59"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3" xfId="3" applyFont="1" applyFill="1" applyBorder="1" applyAlignment="1">
      <alignment horizontal="center" vertical="center"/>
    </xf>
    <xf numFmtId="0" fontId="15" fillId="0" borderId="20" xfId="3" applyFont="1" applyFill="1" applyBorder="1" applyAlignment="1">
      <alignment horizontal="center" vertical="center"/>
    </xf>
    <xf numFmtId="0" fontId="15" fillId="0" borderId="4" xfId="0" applyFont="1" applyFill="1" applyBorder="1" applyAlignment="1">
      <alignment horizontal="center" vertical="center" wrapText="1"/>
    </xf>
    <xf numFmtId="0" fontId="15" fillId="0" borderId="4" xfId="3" applyFont="1" applyFill="1" applyBorder="1" applyAlignment="1">
      <alignment horizontal="center" vertical="center"/>
    </xf>
    <xf numFmtId="0" fontId="15" fillId="0" borderId="21" xfId="3" applyFont="1" applyFill="1" applyBorder="1" applyAlignment="1">
      <alignment horizontal="center" vertical="center"/>
    </xf>
    <xf numFmtId="164" fontId="15" fillId="2" borderId="3" xfId="0" applyNumberFormat="1" applyFont="1" applyFill="1" applyBorder="1" applyAlignment="1">
      <alignment horizontal="center" vertical="center"/>
    </xf>
    <xf numFmtId="164" fontId="15" fillId="2" borderId="8" xfId="0" applyNumberFormat="1" applyFont="1" applyFill="1" applyBorder="1" applyAlignment="1">
      <alignment horizontal="center" vertical="center"/>
    </xf>
    <xf numFmtId="0" fontId="15" fillId="2" borderId="7"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164" fontId="15" fillId="2" borderId="59" xfId="0" applyNumberFormat="1" applyFont="1" applyFill="1" applyBorder="1" applyAlignment="1">
      <alignment horizontal="center" vertical="center"/>
    </xf>
    <xf numFmtId="164" fontId="15" fillId="2" borderId="9" xfId="0" applyNumberFormat="1" applyFont="1" applyFill="1" applyBorder="1" applyAlignment="1">
      <alignment horizontal="center" vertical="center"/>
    </xf>
    <xf numFmtId="0" fontId="15" fillId="0" borderId="48" xfId="0" applyFont="1" applyFill="1" applyBorder="1" applyAlignment="1">
      <alignment horizontal="center"/>
    </xf>
    <xf numFmtId="0" fontId="15" fillId="0" borderId="49" xfId="0" applyFont="1" applyFill="1" applyBorder="1" applyAlignment="1">
      <alignment horizontal="center"/>
    </xf>
    <xf numFmtId="0" fontId="2" fillId="2" borderId="2" xfId="3" applyFont="1" applyFill="1" applyBorder="1"/>
    <xf numFmtId="0" fontId="2" fillId="2" borderId="0" xfId="3" applyFont="1" applyFill="1" applyBorder="1"/>
    <xf numFmtId="0" fontId="15" fillId="2" borderId="0" xfId="4" applyFont="1" applyFill="1" applyBorder="1" applyAlignment="1">
      <alignment horizontal="left"/>
    </xf>
    <xf numFmtId="0" fontId="15" fillId="2" borderId="3" xfId="3" applyFont="1" applyFill="1" applyBorder="1" applyAlignment="1">
      <alignment horizontal="center" vertical="center" wrapText="1"/>
    </xf>
    <xf numFmtId="0" fontId="15" fillId="2" borderId="5" xfId="3" applyFont="1" applyFill="1" applyBorder="1" applyAlignment="1">
      <alignment horizontal="center" vertical="center" wrapText="1"/>
    </xf>
    <xf numFmtId="0" fontId="15" fillId="2" borderId="3" xfId="0" applyFont="1" applyFill="1" applyBorder="1" applyAlignment="1">
      <alignment horizontal="center" vertical="center"/>
    </xf>
    <xf numFmtId="0" fontId="15" fillId="2" borderId="5" xfId="0" applyFont="1" applyFill="1" applyBorder="1" applyAlignment="1">
      <alignment horizontal="center" vertical="center"/>
    </xf>
    <xf numFmtId="0" fontId="2" fillId="2" borderId="2" xfId="3" applyFont="1" applyFill="1" applyBorder="1" applyAlignment="1">
      <alignment horizontal="left" wrapText="1"/>
    </xf>
    <xf numFmtId="164" fontId="15" fillId="2" borderId="4" xfId="0" applyNumberFormat="1" applyFont="1" applyFill="1" applyBorder="1" applyAlignment="1">
      <alignment horizontal="center" vertical="center"/>
    </xf>
    <xf numFmtId="3" fontId="15" fillId="2" borderId="3" xfId="0" applyNumberFormat="1" applyFont="1" applyFill="1" applyBorder="1" applyAlignment="1">
      <alignment horizontal="center" vertical="center" wrapText="1"/>
    </xf>
    <xf numFmtId="3" fontId="15" fillId="2" borderId="20" xfId="0" applyNumberFormat="1" applyFont="1" applyFill="1" applyBorder="1" applyAlignment="1">
      <alignment horizontal="center" vertical="center" wrapText="1"/>
    </xf>
    <xf numFmtId="3" fontId="15" fillId="2" borderId="4" xfId="0" applyNumberFormat="1" applyFont="1" applyFill="1" applyBorder="1" applyAlignment="1">
      <alignment horizontal="center" vertical="center"/>
    </xf>
    <xf numFmtId="3" fontId="15" fillId="2" borderId="21" xfId="0" applyNumberFormat="1" applyFont="1" applyFill="1" applyBorder="1" applyAlignment="1">
      <alignment horizontal="center" vertical="center"/>
    </xf>
    <xf numFmtId="3" fontId="2" fillId="2" borderId="2" xfId="0" applyNumberFormat="1" applyFont="1" applyFill="1" applyBorder="1" applyAlignment="1">
      <alignment vertical="center" wrapText="1"/>
    </xf>
    <xf numFmtId="0" fontId="2" fillId="2" borderId="2" xfId="0" applyFont="1" applyFill="1" applyBorder="1"/>
    <xf numFmtId="3" fontId="15" fillId="2" borderId="9" xfId="0" applyNumberFormat="1" applyFont="1" applyFill="1" applyBorder="1" applyAlignment="1">
      <alignment horizontal="center" vertical="center"/>
    </xf>
    <xf numFmtId="3" fontId="15" fillId="2" borderId="3" xfId="0" applyNumberFormat="1" applyFont="1" applyFill="1" applyBorder="1" applyAlignment="1">
      <alignment horizontal="center" vertical="center"/>
    </xf>
    <xf numFmtId="3" fontId="15" fillId="2" borderId="8" xfId="0" applyNumberFormat="1" applyFont="1" applyFill="1" applyBorder="1" applyAlignment="1">
      <alignment horizontal="center" vertical="center"/>
    </xf>
    <xf numFmtId="3" fontId="15" fillId="2" borderId="8" xfId="0" applyNumberFormat="1" applyFont="1" applyFill="1" applyBorder="1" applyAlignment="1">
      <alignment horizontal="center" vertical="center" wrapText="1"/>
    </xf>
    <xf numFmtId="3" fontId="2" fillId="2" borderId="0" xfId="0" applyNumberFormat="1" applyFont="1" applyFill="1" applyBorder="1" applyAlignment="1">
      <alignment horizontal="left" wrapText="1"/>
    </xf>
    <xf numFmtId="0" fontId="15" fillId="2" borderId="59" xfId="5" applyFont="1" applyFill="1" applyBorder="1" applyAlignment="1">
      <alignment horizontal="center" vertical="center"/>
    </xf>
    <xf numFmtId="0" fontId="15" fillId="2" borderId="9" xfId="5" applyFont="1" applyFill="1" applyBorder="1" applyAlignment="1">
      <alignment horizontal="center" vertical="center"/>
    </xf>
    <xf numFmtId="164" fontId="15" fillId="2" borderId="3" xfId="5" applyNumberFormat="1" applyFont="1" applyFill="1" applyBorder="1" applyAlignment="1">
      <alignment horizontal="center" vertical="center"/>
    </xf>
    <xf numFmtId="164" fontId="15" fillId="2" borderId="8" xfId="5" applyNumberFormat="1" applyFont="1" applyFill="1" applyBorder="1" applyAlignment="1">
      <alignment horizontal="center" vertical="center"/>
    </xf>
    <xf numFmtId="0" fontId="15" fillId="2" borderId="57" xfId="5" applyFont="1" applyFill="1" applyBorder="1" applyAlignment="1">
      <alignment horizontal="center" vertical="center"/>
    </xf>
    <xf numFmtId="0" fontId="15" fillId="2" borderId="8" xfId="5" applyFont="1" applyFill="1" applyBorder="1" applyAlignment="1">
      <alignment horizontal="center" vertical="center"/>
    </xf>
    <xf numFmtId="0" fontId="15" fillId="0" borderId="66" xfId="6" applyFont="1" applyFill="1" applyBorder="1" applyAlignment="1">
      <alignment horizontal="center" vertical="center"/>
    </xf>
    <xf numFmtId="0" fontId="15" fillId="0" borderId="65" xfId="6" applyFont="1" applyFill="1" applyBorder="1" applyAlignment="1">
      <alignment horizontal="center" vertical="center"/>
    </xf>
    <xf numFmtId="164" fontId="15" fillId="2" borderId="4" xfId="5" applyNumberFormat="1" applyFont="1" applyFill="1" applyBorder="1" applyAlignment="1">
      <alignment horizontal="center" vertical="center"/>
    </xf>
    <xf numFmtId="164" fontId="15" fillId="2" borderId="9" xfId="5" applyNumberFormat="1" applyFont="1" applyFill="1" applyBorder="1" applyAlignment="1">
      <alignment horizontal="center" vertical="center"/>
    </xf>
    <xf numFmtId="0" fontId="15" fillId="2" borderId="60" xfId="5" applyFont="1" applyFill="1" applyBorder="1" applyAlignment="1">
      <alignment horizontal="center" vertical="center"/>
    </xf>
    <xf numFmtId="0" fontId="15" fillId="2" borderId="61" xfId="5" applyFont="1" applyFill="1" applyBorder="1" applyAlignment="1">
      <alignment horizontal="center" vertical="center"/>
    </xf>
    <xf numFmtId="0" fontId="15" fillId="2" borderId="57" xfId="5" applyFont="1" applyFill="1" applyBorder="1" applyAlignment="1">
      <alignment horizontal="center" vertical="center" wrapText="1"/>
    </xf>
    <xf numFmtId="0" fontId="15" fillId="2" borderId="8" xfId="5" applyFont="1" applyFill="1" applyBorder="1" applyAlignment="1">
      <alignment horizontal="center" vertical="center" wrapText="1"/>
    </xf>
    <xf numFmtId="0" fontId="15" fillId="2" borderId="63" xfId="5" applyFont="1" applyFill="1" applyBorder="1" applyAlignment="1">
      <alignment horizontal="center" vertical="center"/>
    </xf>
    <xf numFmtId="0" fontId="15" fillId="2" borderId="64" xfId="5" applyFont="1" applyFill="1" applyBorder="1" applyAlignment="1">
      <alignment horizontal="center" vertical="center"/>
    </xf>
    <xf numFmtId="0" fontId="15" fillId="2" borderId="15"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2" fillId="2" borderId="2" xfId="0" applyFont="1" applyFill="1" applyBorder="1" applyAlignment="1">
      <alignment horizontal="center"/>
    </xf>
    <xf numFmtId="0" fontId="2" fillId="2" borderId="10" xfId="0" applyFont="1" applyFill="1" applyBorder="1" applyAlignment="1">
      <alignment horizontal="center"/>
    </xf>
    <xf numFmtId="0" fontId="2" fillId="2" borderId="0" xfId="0" applyFont="1" applyFill="1" applyBorder="1" applyAlignment="1">
      <alignment horizontal="center"/>
    </xf>
    <xf numFmtId="0" fontId="2" fillId="2" borderId="12" xfId="0" applyFont="1" applyFill="1" applyBorder="1" applyAlignment="1">
      <alignment horizontal="center"/>
    </xf>
    <xf numFmtId="0" fontId="2" fillId="2" borderId="7" xfId="0" applyFont="1" applyFill="1" applyBorder="1" applyAlignment="1">
      <alignment horizontal="center"/>
    </xf>
    <xf numFmtId="0" fontId="2" fillId="2" borderId="13" xfId="0" applyFont="1" applyFill="1" applyBorder="1" applyAlignment="1">
      <alignment horizontal="center"/>
    </xf>
    <xf numFmtId="164" fontId="15" fillId="2" borderId="20" xfId="0" applyNumberFormat="1" applyFont="1" applyFill="1" applyBorder="1" applyAlignment="1">
      <alignment horizontal="center" vertical="center"/>
    </xf>
    <xf numFmtId="0" fontId="15" fillId="0" borderId="73" xfId="0" applyFont="1" applyFill="1" applyBorder="1" applyAlignment="1">
      <alignment horizontal="center" vertical="center"/>
    </xf>
    <xf numFmtId="0" fontId="15" fillId="0" borderId="74" xfId="0" applyFont="1" applyFill="1" applyBorder="1" applyAlignment="1">
      <alignment horizontal="center" vertical="center"/>
    </xf>
    <xf numFmtId="0" fontId="15" fillId="0" borderId="68" xfId="0" applyFont="1" applyFill="1" applyBorder="1" applyAlignment="1">
      <alignment horizontal="center" vertical="center"/>
    </xf>
    <xf numFmtId="164" fontId="15" fillId="0" borderId="4" xfId="0" applyNumberFormat="1" applyFont="1" applyFill="1" applyBorder="1" applyAlignment="1">
      <alignment horizontal="center" vertical="center"/>
    </xf>
    <xf numFmtId="164" fontId="15" fillId="0" borderId="21" xfId="0" applyNumberFormat="1" applyFont="1" applyFill="1" applyBorder="1" applyAlignment="1">
      <alignment horizontal="center" vertical="center"/>
    </xf>
    <xf numFmtId="0" fontId="33" fillId="2" borderId="40" xfId="0" applyFont="1" applyFill="1" applyBorder="1" applyAlignment="1">
      <alignment horizontal="center" vertical="center"/>
    </xf>
    <xf numFmtId="0" fontId="33" fillId="2" borderId="38" xfId="0" applyFont="1" applyFill="1" applyBorder="1" applyAlignment="1">
      <alignment horizontal="center" vertical="center"/>
    </xf>
    <xf numFmtId="0" fontId="33" fillId="2" borderId="35" xfId="0" applyFont="1" applyFill="1" applyBorder="1" applyAlignment="1">
      <alignment horizontal="center" vertical="center"/>
    </xf>
    <xf numFmtId="0" fontId="33" fillId="2" borderId="37" xfId="0" applyFont="1" applyFill="1" applyBorder="1" applyAlignment="1">
      <alignment horizontal="center" vertical="center"/>
    </xf>
    <xf numFmtId="0" fontId="33" fillId="2" borderId="43" xfId="0" applyFont="1" applyFill="1" applyBorder="1" applyAlignment="1">
      <alignment horizontal="center" vertical="center"/>
    </xf>
    <xf numFmtId="0" fontId="33" fillId="2" borderId="79" xfId="3" applyFont="1" applyFill="1" applyBorder="1" applyAlignment="1">
      <alignment horizontal="center" vertical="center" wrapText="1"/>
    </xf>
    <xf numFmtId="0" fontId="33" fillId="2" borderId="80" xfId="3" applyFont="1" applyFill="1" applyBorder="1" applyAlignment="1">
      <alignment horizontal="center" vertical="center" wrapText="1"/>
    </xf>
    <xf numFmtId="0" fontId="33" fillId="2" borderId="39" xfId="3" applyFont="1" applyFill="1" applyBorder="1" applyAlignment="1">
      <alignment horizontal="center" vertical="center" wrapText="1"/>
    </xf>
    <xf numFmtId="0" fontId="33" fillId="2" borderId="67" xfId="3" applyFont="1" applyFill="1" applyBorder="1" applyAlignment="1">
      <alignment horizontal="center" vertical="center" wrapText="1"/>
    </xf>
    <xf numFmtId="0" fontId="33" fillId="2" borderId="41" xfId="0" applyFont="1" applyFill="1" applyBorder="1" applyAlignment="1">
      <alignment horizontal="center" vertical="center"/>
    </xf>
    <xf numFmtId="0" fontId="33" fillId="2" borderId="39" xfId="0" applyFont="1" applyFill="1" applyBorder="1" applyAlignment="1">
      <alignment horizontal="center" vertical="center"/>
    </xf>
    <xf numFmtId="0" fontId="33" fillId="2" borderId="33" xfId="0" applyFont="1" applyFill="1" applyBorder="1" applyAlignment="1">
      <alignment horizontal="center" vertical="center"/>
    </xf>
    <xf numFmtId="0" fontId="33" fillId="2" borderId="34" xfId="0" applyFont="1" applyFill="1" applyBorder="1" applyAlignment="1">
      <alignment horizontal="center" vertical="center"/>
    </xf>
    <xf numFmtId="0" fontId="33" fillId="2" borderId="0" xfId="0" applyFont="1" applyFill="1" applyBorder="1" applyAlignment="1">
      <alignment horizontal="center" vertical="center"/>
    </xf>
    <xf numFmtId="0" fontId="33" fillId="2" borderId="36" xfId="0" applyFont="1" applyFill="1" applyBorder="1" applyAlignment="1">
      <alignment horizontal="center" vertical="center"/>
    </xf>
    <xf numFmtId="0" fontId="33" fillId="2" borderId="18" xfId="0" applyFont="1" applyFill="1" applyBorder="1" applyAlignment="1">
      <alignment horizontal="center" vertical="center"/>
    </xf>
    <xf numFmtId="0" fontId="33" fillId="2" borderId="42" xfId="0" applyFont="1" applyFill="1" applyBorder="1" applyAlignment="1">
      <alignment horizontal="center" vertical="center"/>
    </xf>
    <xf numFmtId="164" fontId="15" fillId="2" borderId="57" xfId="0" applyNumberFormat="1" applyFont="1" applyFill="1" applyBorder="1" applyAlignment="1">
      <alignment horizontal="center" vertical="center"/>
    </xf>
    <xf numFmtId="164" fontId="15" fillId="0" borderId="9" xfId="0" applyNumberFormat="1" applyFont="1" applyFill="1" applyBorder="1" applyAlignment="1">
      <alignment horizontal="center" vertical="center"/>
    </xf>
    <xf numFmtId="3" fontId="15" fillId="2" borderId="4" xfId="0" applyNumberFormat="1" applyFont="1" applyFill="1" applyBorder="1" applyAlignment="1">
      <alignment horizontal="center" vertical="center" wrapText="1"/>
    </xf>
    <xf numFmtId="3" fontId="15" fillId="2" borderId="9" xfId="0" applyNumberFormat="1" applyFont="1" applyFill="1" applyBorder="1" applyAlignment="1">
      <alignment horizontal="center" vertical="center" wrapText="1"/>
    </xf>
    <xf numFmtId="3" fontId="2" fillId="2" borderId="0" xfId="0" applyNumberFormat="1" applyFont="1" applyFill="1" applyBorder="1" applyAlignment="1">
      <alignment wrapText="1"/>
    </xf>
    <xf numFmtId="3" fontId="15" fillId="2" borderId="21" xfId="0" applyNumberFormat="1" applyFont="1" applyFill="1" applyBorder="1" applyAlignment="1">
      <alignment horizontal="center" vertical="center" wrapText="1"/>
    </xf>
    <xf numFmtId="3" fontId="2" fillId="2" borderId="32" xfId="0" applyNumberFormat="1" applyFont="1" applyFill="1" applyBorder="1" applyAlignment="1">
      <alignment horizontal="left" wrapText="1"/>
    </xf>
    <xf numFmtId="164" fontId="15" fillId="2" borderId="10" xfId="0" applyNumberFormat="1" applyFont="1" applyFill="1" applyBorder="1" applyAlignment="1">
      <alignment horizontal="center" vertical="center"/>
    </xf>
    <xf numFmtId="164" fontId="15" fillId="2" borderId="13" xfId="0" applyNumberFormat="1" applyFont="1" applyFill="1" applyBorder="1" applyAlignment="1">
      <alignment horizontal="center" vertical="center"/>
    </xf>
    <xf numFmtId="0" fontId="15" fillId="2" borderId="3" xfId="5" applyFont="1" applyFill="1" applyBorder="1" applyAlignment="1">
      <alignment horizontal="center" vertical="center" wrapText="1"/>
    </xf>
    <xf numFmtId="0" fontId="4" fillId="2" borderId="0" xfId="0" applyFont="1" applyFill="1" applyAlignment="1">
      <alignment wrapText="1"/>
    </xf>
    <xf numFmtId="0" fontId="15" fillId="2" borderId="4" xfId="5" applyFont="1" applyFill="1" applyBorder="1" applyAlignment="1">
      <alignment horizontal="center" vertical="center" wrapText="1"/>
    </xf>
    <xf numFmtId="0" fontId="15" fillId="2" borderId="9" xfId="5" applyFont="1" applyFill="1" applyBorder="1" applyAlignment="1">
      <alignment horizontal="center" vertical="center" wrapText="1"/>
    </xf>
    <xf numFmtId="0" fontId="15" fillId="2" borderId="10" xfId="5" applyFont="1" applyFill="1" applyBorder="1" applyAlignment="1">
      <alignment horizontal="center" vertical="center" wrapText="1"/>
    </xf>
    <xf numFmtId="0" fontId="15" fillId="2" borderId="13" xfId="5" applyFont="1" applyFill="1" applyBorder="1" applyAlignment="1">
      <alignment horizontal="center" vertical="center" wrapText="1"/>
    </xf>
    <xf numFmtId="0" fontId="15" fillId="2" borderId="0" xfId="5" applyFont="1" applyFill="1" applyBorder="1" applyAlignment="1">
      <alignment horizontal="center" vertical="center" wrapText="1"/>
    </xf>
    <xf numFmtId="0" fontId="15" fillId="2" borderId="48" xfId="5" applyFont="1" applyFill="1" applyBorder="1" applyAlignment="1">
      <alignment horizontal="center" vertical="center" wrapText="1"/>
    </xf>
    <xf numFmtId="0" fontId="15" fillId="2" borderId="49" xfId="5" applyFont="1" applyFill="1" applyBorder="1" applyAlignment="1">
      <alignment horizontal="center" vertical="center" wrapText="1"/>
    </xf>
    <xf numFmtId="0" fontId="15" fillId="2" borderId="59" xfId="5" applyFont="1" applyFill="1" applyBorder="1" applyAlignment="1">
      <alignment horizontal="center" vertical="center" wrapText="1"/>
    </xf>
  </cellXfs>
  <cellStyles count="49">
    <cellStyle name="20 % - Accent1" xfId="25" builtinId="30" customBuiltin="1"/>
    <cellStyle name="20 % - Accent2" xfId="28" builtinId="34" customBuiltin="1"/>
    <cellStyle name="20 % - Accent3" xfId="31" builtinId="38" customBuiltin="1"/>
    <cellStyle name="20 % - Accent4" xfId="34" builtinId="42" customBuiltin="1"/>
    <cellStyle name="20 % - Accent5" xfId="37" builtinId="46" customBuiltin="1"/>
    <cellStyle name="20 % - Accent6" xfId="40" builtinId="50" customBuiltin="1"/>
    <cellStyle name="40 % - Accent1" xfId="26" builtinId="31" customBuiltin="1"/>
    <cellStyle name="40 % - Accent2" xfId="29" builtinId="35" customBuiltin="1"/>
    <cellStyle name="40 % - Accent3" xfId="32" builtinId="39" customBuiltin="1"/>
    <cellStyle name="40 % - Accent4" xfId="35" builtinId="43" customBuiltin="1"/>
    <cellStyle name="40 % - Accent5" xfId="38" builtinId="47" customBuiltin="1"/>
    <cellStyle name="40 % - Accent6" xfId="41" builtinId="51" customBuiltin="1"/>
    <cellStyle name="60 % - Accent1 2" xfId="43" xr:uid="{29CA9A87-A516-42F8-8132-88A7B82E7DB1}"/>
    <cellStyle name="60 % - Accent2 2" xfId="44" xr:uid="{16B9A6A9-3688-4640-A073-377C631E2B50}"/>
    <cellStyle name="60 % - Accent3 2" xfId="45" xr:uid="{4D7D70F9-88A1-4197-BE64-A70B20771AE0}"/>
    <cellStyle name="60 % - Accent4 2" xfId="46" xr:uid="{1550431C-F5DF-4821-8983-55F5EA0409BE}"/>
    <cellStyle name="60 % - Accent5 2" xfId="47" xr:uid="{80B044D9-C96F-4BE9-ADE9-8DAA8F6628A0}"/>
    <cellStyle name="60 % - Accent6 2" xfId="48" xr:uid="{84D3F611-A98C-4EED-810B-BE85724FA165}"/>
    <cellStyle name="Accent1" xfId="24" builtinId="29" customBuiltin="1"/>
    <cellStyle name="Accent2" xfId="27" builtinId="33" customBuiltin="1"/>
    <cellStyle name="Accent3" xfId="30" builtinId="37" customBuiltin="1"/>
    <cellStyle name="Accent4" xfId="33" builtinId="41" customBuiltin="1"/>
    <cellStyle name="Accent5" xfId="36" builtinId="45" customBuiltin="1"/>
    <cellStyle name="Accent6" xfId="39" builtinId="49" customBuiltin="1"/>
    <cellStyle name="Avertissement" xfId="20" builtinId="11" customBuiltin="1"/>
    <cellStyle name="Calcul" xfId="17" builtinId="22" customBuiltin="1"/>
    <cellStyle name="Cellule liée" xfId="18" builtinId="24" customBuiltin="1"/>
    <cellStyle name="Entrée" xfId="15" builtinId="20" customBuiltin="1"/>
    <cellStyle name="Insatisfaisant" xfId="14" builtinId="27" customBuiltin="1"/>
    <cellStyle name="Lien hypertexte" xfId="2" builtinId="8"/>
    <cellStyle name="Neutre 2" xfId="42" xr:uid="{1819F5FF-66AF-45F0-B8AD-DFF62A076D0D}"/>
    <cellStyle name="Normal" xfId="0" builtinId="0"/>
    <cellStyle name="Normal_CHAII" xfId="5" xr:uid="{00000000-0005-0000-0000-000002000000}"/>
    <cellStyle name="Normal_Chômage établissements emploi salarié et indépendant par commune" xfId="6" xr:uid="{00000000-0005-0000-0000-000003000000}"/>
    <cellStyle name="Normal_Communes septembre" xfId="7" xr:uid="{00000000-0005-0000-0000-000004000000}"/>
    <cellStyle name="Normal_ONSS92-98RBC" xfId="4" xr:uid="{00000000-0005-0000-0000-000005000000}"/>
    <cellStyle name="Note" xfId="21" builtinId="10" customBuiltin="1"/>
    <cellStyle name="Pourcentage" xfId="1" builtinId="5"/>
    <cellStyle name="Satisfaisant" xfId="13" builtinId="26" customBuiltin="1"/>
    <cellStyle name="Sortie" xfId="16" builtinId="21" customBuiltin="1"/>
    <cellStyle name="Standaard_Onss 2002 (à vérifier)" xfId="3" xr:uid="{00000000-0005-0000-0000-000007000000}"/>
    <cellStyle name="Texte explicatif" xfId="22" builtinId="53" customBuiltin="1"/>
    <cellStyle name="Titre" xfId="8" builtinId="15" customBuiltin="1"/>
    <cellStyle name="Titre 1" xfId="9" builtinId="16" customBuiltin="1"/>
    <cellStyle name="Titre 2" xfId="10" builtinId="17" customBuiltin="1"/>
    <cellStyle name="Titre 3" xfId="11" builtinId="18" customBuiltin="1"/>
    <cellStyle name="Titre 4" xfId="12" builtinId="19" customBuiltin="1"/>
    <cellStyle name="Total" xfId="23" builtinId="25" customBuiltin="1"/>
    <cellStyle name="Vérification" xfId="19" builtinId="23" customBuiltin="1"/>
  </cellStyles>
  <dxfs count="0"/>
  <tableStyles count="0" defaultTableStyle="TableStyleMedium2" defaultPivotStyle="PivotStyleLight16"/>
  <colors>
    <mruColors>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S49"/>
  <sheetViews>
    <sheetView tabSelected="1" topLeftCell="A2" zoomScaleNormal="100" workbookViewId="0">
      <selection activeCell="A2" sqref="A2"/>
    </sheetView>
  </sheetViews>
  <sheetFormatPr baseColWidth="10" defaultColWidth="9.109375" defaultRowHeight="13.2"/>
  <cols>
    <col min="1" max="1" width="3.6640625" style="4" customWidth="1"/>
    <col min="2" max="4" width="50.5546875" style="4" customWidth="1"/>
    <col min="5" max="5" width="25.5546875" style="4" customWidth="1"/>
    <col min="6" max="6" width="50.5546875" style="5" customWidth="1"/>
    <col min="7" max="11" width="9" style="5" customWidth="1"/>
    <col min="12" max="45" width="9.109375" style="5" customWidth="1"/>
    <col min="46" max="16384" width="9.109375" style="4"/>
  </cols>
  <sheetData>
    <row r="1" spans="1:45" s="1" customFormat="1" ht="10.199999999999999">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row>
    <row r="2" spans="1:45" ht="17.399999999999999">
      <c r="A2" s="3" t="s">
        <v>0</v>
      </c>
      <c r="B2" s="3" t="s">
        <v>1</v>
      </c>
      <c r="K2" s="6"/>
    </row>
    <row r="3" spans="1:45" s="10" customFormat="1">
      <c r="A3" s="7"/>
      <c r="B3" s="7"/>
      <c r="C3" s="4"/>
      <c r="D3" s="4"/>
      <c r="E3" s="4"/>
      <c r="F3" s="8"/>
      <c r="G3" s="8"/>
      <c r="H3" s="8"/>
      <c r="I3" s="8"/>
      <c r="J3" s="8"/>
      <c r="K3" s="9"/>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row>
    <row r="4" spans="1:45" ht="13.5" customHeight="1">
      <c r="B4" s="7"/>
      <c r="D4" s="11"/>
      <c r="E4" s="11"/>
      <c r="K4" s="6"/>
    </row>
    <row r="5" spans="1:45" ht="53.25" customHeight="1">
      <c r="B5" s="488" t="s">
        <v>2</v>
      </c>
      <c r="C5" s="488"/>
      <c r="D5" s="488"/>
      <c r="E5" s="488"/>
      <c r="K5" s="6"/>
    </row>
    <row r="6" spans="1:45">
      <c r="B6" s="11"/>
      <c r="C6" s="11"/>
      <c r="D6" s="11"/>
      <c r="E6" s="11"/>
      <c r="K6" s="6"/>
    </row>
    <row r="7" spans="1:45">
      <c r="B7" s="456" t="s">
        <v>197</v>
      </c>
      <c r="C7" s="11"/>
      <c r="D7" s="11"/>
      <c r="E7" s="11"/>
      <c r="K7" s="6"/>
    </row>
    <row r="8" spans="1:45" s="1" customFormat="1">
      <c r="A8" s="4"/>
      <c r="B8" s="12"/>
      <c r="C8" s="12"/>
      <c r="D8" s="12"/>
      <c r="E8" s="13"/>
      <c r="F8" s="5"/>
      <c r="G8" s="5"/>
      <c r="H8" s="5"/>
      <c r="I8" s="5"/>
      <c r="J8" s="14"/>
      <c r="K8" s="14"/>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row>
    <row r="9" spans="1:45" ht="10.5" customHeight="1"/>
    <row r="10" spans="1:45">
      <c r="B10" s="7" t="s">
        <v>3</v>
      </c>
    </row>
    <row r="11" spans="1:45">
      <c r="B11" s="7"/>
    </row>
    <row r="12" spans="1:45" s="10" customFormat="1">
      <c r="B12" s="15" t="s">
        <v>4</v>
      </c>
      <c r="C12" s="374" t="s">
        <v>5</v>
      </c>
      <c r="D12" s="17" t="s">
        <v>219</v>
      </c>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row>
    <row r="13" spans="1:45" s="1" customFormat="1">
      <c r="B13" s="18"/>
      <c r="C13" s="18"/>
      <c r="D13" s="18"/>
      <c r="E13" s="19"/>
      <c r="F13" s="5"/>
      <c r="G13" s="5"/>
      <c r="H13" s="5"/>
      <c r="I13" s="5"/>
      <c r="J13" s="14"/>
      <c r="K13" s="14"/>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row>
    <row r="14" spans="1:45">
      <c r="E14" s="10"/>
    </row>
    <row r="15" spans="1:45" ht="12" customHeight="1">
      <c r="B15" s="7" t="s">
        <v>6</v>
      </c>
      <c r="C15" s="4" t="s">
        <v>7</v>
      </c>
      <c r="E15" s="10"/>
    </row>
    <row r="16" spans="1:45">
      <c r="B16" s="7"/>
      <c r="E16" s="10"/>
    </row>
    <row r="17" spans="2:45" s="10" customFormat="1" ht="12" customHeight="1">
      <c r="B17" s="20" t="s">
        <v>4</v>
      </c>
      <c r="C17" s="366" t="s">
        <v>8</v>
      </c>
      <c r="D17" s="17">
        <v>2021</v>
      </c>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row>
    <row r="18" spans="2:45">
      <c r="B18" s="7"/>
      <c r="C18" s="16"/>
      <c r="E18" s="10"/>
    </row>
    <row r="19" spans="2:45" s="10" customFormat="1" ht="12" customHeight="1">
      <c r="B19" s="20"/>
      <c r="C19" s="367" t="s">
        <v>174</v>
      </c>
      <c r="D19" s="17">
        <v>2021</v>
      </c>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row>
    <row r="20" spans="2:45" s="10" customFormat="1" ht="11.4">
      <c r="B20" s="20"/>
      <c r="C20" s="20"/>
      <c r="D20" s="17"/>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row>
    <row r="21" spans="2:45" s="10" customFormat="1" ht="12" customHeight="1">
      <c r="B21" s="21" t="s">
        <v>9</v>
      </c>
      <c r="C21" s="366" t="s">
        <v>173</v>
      </c>
      <c r="D21" s="17" t="s">
        <v>219</v>
      </c>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row>
    <row r="22" spans="2:45" s="10" customFormat="1" ht="11.4">
      <c r="C22" s="15"/>
      <c r="D22" s="17"/>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row>
    <row r="23" spans="2:45" s="10" customFormat="1">
      <c r="C23" s="366" t="s">
        <v>175</v>
      </c>
      <c r="D23" s="17" t="s">
        <v>219</v>
      </c>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row>
    <row r="24" spans="2:45" s="10" customFormat="1" ht="11.4">
      <c r="C24" s="15"/>
      <c r="D24" s="17"/>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row>
    <row r="25" spans="2:45" s="10" customFormat="1" ht="12" customHeight="1">
      <c r="C25" s="366" t="s">
        <v>176</v>
      </c>
      <c r="D25" s="17">
        <v>2021</v>
      </c>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row>
    <row r="26" spans="2:45" s="10" customFormat="1" ht="11.4">
      <c r="C26" s="20"/>
      <c r="D26" s="17"/>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row>
    <row r="27" spans="2:45" s="10" customFormat="1" ht="12" customHeight="1">
      <c r="C27" s="366" t="s">
        <v>177</v>
      </c>
      <c r="D27" s="17">
        <v>2021</v>
      </c>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row>
    <row r="28" spans="2:45" s="10" customFormat="1" ht="11.4">
      <c r="C28" s="23"/>
      <c r="D28" s="17"/>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row>
    <row r="29" spans="2:45" s="10" customFormat="1" ht="12" customHeight="1">
      <c r="C29" s="366" t="s">
        <v>178</v>
      </c>
      <c r="D29" s="17">
        <v>2021</v>
      </c>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row>
    <row r="30" spans="2:45" s="10" customFormat="1" ht="11.4">
      <c r="C30" s="15"/>
      <c r="D30" s="17"/>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row>
    <row r="31" spans="2:45" s="10" customFormat="1" ht="12" customHeight="1">
      <c r="B31" s="20" t="s">
        <v>10</v>
      </c>
      <c r="C31" s="366" t="s">
        <v>179</v>
      </c>
      <c r="D31" s="17" t="s">
        <v>219</v>
      </c>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row>
    <row r="32" spans="2:45">
      <c r="B32" s="12"/>
      <c r="C32" s="12"/>
      <c r="D32" s="12"/>
      <c r="E32" s="24"/>
    </row>
    <row r="33" spans="2:45">
      <c r="B33" s="5"/>
      <c r="C33" s="5"/>
      <c r="D33" s="5"/>
      <c r="E33" s="8"/>
    </row>
    <row r="34" spans="2:45" ht="12" customHeight="1">
      <c r="B34" s="7" t="s">
        <v>11</v>
      </c>
      <c r="E34" s="10"/>
    </row>
    <row r="35" spans="2:45">
      <c r="B35" s="7"/>
      <c r="E35" s="10"/>
    </row>
    <row r="36" spans="2:45" s="10" customFormat="1" ht="12" customHeight="1">
      <c r="B36" s="20" t="s">
        <v>4</v>
      </c>
      <c r="C36" s="366" t="s">
        <v>12</v>
      </c>
      <c r="D36" s="17">
        <v>2021</v>
      </c>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row>
    <row r="37" spans="2:45">
      <c r="C37" s="20"/>
      <c r="E37" s="10"/>
    </row>
    <row r="38" spans="2:45" s="10" customFormat="1" ht="12" customHeight="1">
      <c r="B38" s="15" t="s">
        <v>9</v>
      </c>
      <c r="C38" s="366" t="s">
        <v>13</v>
      </c>
      <c r="D38" s="17" t="s">
        <v>219</v>
      </c>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row>
    <row r="39" spans="2:45" s="10" customFormat="1" ht="11.4">
      <c r="C39" s="20"/>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row>
    <row r="40" spans="2:45" s="10" customFormat="1" ht="12" customHeight="1">
      <c r="C40" s="366" t="s">
        <v>14</v>
      </c>
      <c r="D40" s="17" t="s">
        <v>219</v>
      </c>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row>
    <row r="41" spans="2:45" s="10" customFormat="1" ht="11.4">
      <c r="C41" s="20"/>
      <c r="E41" s="22"/>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row>
    <row r="42" spans="2:45" s="10" customFormat="1" ht="12" customHeight="1">
      <c r="C42" s="366" t="s">
        <v>15</v>
      </c>
      <c r="D42" s="17">
        <v>2021</v>
      </c>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row>
    <row r="43" spans="2:45" s="10" customFormat="1" ht="11.4">
      <c r="C43" s="20"/>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row>
    <row r="44" spans="2:45" s="10" customFormat="1" ht="12" customHeight="1">
      <c r="C44" s="366" t="s">
        <v>16</v>
      </c>
      <c r="D44" s="17">
        <v>2021</v>
      </c>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row>
    <row r="45" spans="2:45" s="10" customFormat="1" ht="11.4">
      <c r="C45" s="16"/>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row>
    <row r="46" spans="2:45" s="10" customFormat="1" ht="12" customHeight="1">
      <c r="C46" s="366" t="s">
        <v>17</v>
      </c>
      <c r="D46" s="17">
        <v>2021</v>
      </c>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row>
    <row r="47" spans="2:45" s="10" customFormat="1" ht="11.4">
      <c r="C47" s="16"/>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row>
    <row r="48" spans="2:45" s="10" customFormat="1" ht="12" customHeight="1">
      <c r="B48" s="20" t="s">
        <v>10</v>
      </c>
      <c r="C48" s="366" t="s">
        <v>18</v>
      </c>
      <c r="D48" s="17" t="s">
        <v>219</v>
      </c>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row>
    <row r="49" spans="2:5">
      <c r="B49" s="12"/>
      <c r="C49" s="12"/>
      <c r="D49" s="12"/>
      <c r="E49" s="12"/>
    </row>
  </sheetData>
  <mergeCells count="1">
    <mergeCell ref="B5:E5"/>
  </mergeCells>
  <hyperlinks>
    <hyperlink ref="C12" location="D.1.1.!A1" display="D.1.1. Évolution" xr:uid="{00000000-0004-0000-0000-000000000000}"/>
    <hyperlink ref="C17" location="D.2.1.!A1" display="D.2.1. Secteur d'activité" xr:uid="{00000000-0004-0000-0000-000001000000}"/>
    <hyperlink ref="C19" location="D.2.2.!A1" display="D.2.2. Secteur d'activité et sexe" xr:uid="{00000000-0004-0000-0000-000002000000}"/>
    <hyperlink ref="C21" location="D.2.3.!A1" display="D.2.3. Secteur d'activité" xr:uid="{00000000-0004-0000-0000-000003000000}"/>
    <hyperlink ref="C23" location="D.2.4.!A1" display="D.2.4. Taille d'entreprise" xr:uid="{00000000-0004-0000-0000-000004000000}"/>
    <hyperlink ref="C25" location="D.2.5.!A1" display="D.2.5. Secteur d'activité et taille d'entreprise" xr:uid="{00000000-0004-0000-0000-000005000000}"/>
    <hyperlink ref="C27" location="D.2.6.!A1" display="D.2.6. Secteur d'activité et commune" xr:uid="{00000000-0004-0000-0000-000006000000}"/>
    <hyperlink ref="C29" location="D.2.7.!A1" display="D.2.7. Taille d'entreprise et commune" xr:uid="{00000000-0004-0000-0000-000007000000}"/>
    <hyperlink ref="C31" location="D.2.8.!A1" display="D.2.8. Communes et régions" xr:uid="{00000000-0004-0000-0000-000008000000}"/>
    <hyperlink ref="C36" location="D.3.1.!A1" display="D.3.1. Secteur d'activité" xr:uid="{00000000-0004-0000-0000-000009000000}"/>
    <hyperlink ref="C38" location="D.3.2.!A1" display="D.3.2. Secteur d'activité" xr:uid="{00000000-0004-0000-0000-00000A000000}"/>
    <hyperlink ref="C40" location="D.3.3.!A1" display="D.3.3. Taille d'entreprise" xr:uid="{00000000-0004-0000-0000-00000B000000}"/>
    <hyperlink ref="C42" location="D.3.4.!A1" display="D.3.4. Secteur d'activité et taille d'entreprise" xr:uid="{00000000-0004-0000-0000-00000C000000}"/>
    <hyperlink ref="C44" location="D.3.5.!A1" display="D.3.5. Secteur d'activité et commune" xr:uid="{00000000-0004-0000-0000-00000D000000}"/>
    <hyperlink ref="C46" location="D.3.6.!A1" display="D.3.6. Taille d'entreprise et commune" xr:uid="{00000000-0004-0000-0000-00000E000000}"/>
    <hyperlink ref="C48" location="D.3.7.!A1" display="D.3.7. Communes et régions" xr:uid="{00000000-0004-0000-0000-00000F000000}"/>
  </hyperlinks>
  <pageMargins left="0.7" right="0.7" top="0.75" bottom="0.75" header="0.3" footer="0.3"/>
  <pageSetup paperSize="9" scale="68" fitToWidth="0" orientation="landscape" r:id="rId1"/>
  <headerFooter>
    <oddFooter>&amp;L&amp;8&amp;K002060Le marché du travail bruxellois - Données statistiques - Emploi salarié et établissements 
Élaboration : view.brussels, www.actiris.be&amp;R&amp;P</oddFooter>
  </headerFooter>
  <colBreaks count="1" manualBreakCount="1">
    <brk id="5" max="52"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98"/>
  <sheetViews>
    <sheetView topLeftCell="A42" zoomScaleNormal="100" workbookViewId="0">
      <selection activeCell="A2" sqref="A2"/>
    </sheetView>
  </sheetViews>
  <sheetFormatPr baseColWidth="10" defaultColWidth="9.109375" defaultRowHeight="13.2"/>
  <cols>
    <col min="1" max="1" width="23.44140625" style="4" customWidth="1"/>
    <col min="2" max="12" width="9.5546875" style="4" customWidth="1"/>
    <col min="13" max="13" width="10" style="4" customWidth="1"/>
    <col min="14" max="15" width="9.5546875" style="4" customWidth="1"/>
    <col min="16" max="16" width="9.109375" style="5" customWidth="1"/>
    <col min="17" max="16384" width="9.109375" style="4"/>
  </cols>
  <sheetData>
    <row r="1" spans="1:18" s="1" customFormat="1" ht="10.199999999999999">
      <c r="O1" s="2"/>
      <c r="P1" s="2"/>
    </row>
    <row r="2" spans="1:18" s="79" customFormat="1" ht="18">
      <c r="A2" s="26" t="s">
        <v>19</v>
      </c>
      <c r="Q2" s="368" t="s">
        <v>20</v>
      </c>
    </row>
    <row r="3" spans="1:18" s="1" customFormat="1" ht="10.199999999999999">
      <c r="A3" s="37"/>
      <c r="O3" s="2"/>
      <c r="P3" s="2"/>
    </row>
    <row r="4" spans="1:18" ht="15.75" customHeight="1">
      <c r="A4" s="33" t="s">
        <v>31</v>
      </c>
      <c r="O4" s="5"/>
    </row>
    <row r="5" spans="1:18" s="1" customFormat="1" ht="10.199999999999999">
      <c r="A5" s="37"/>
      <c r="O5" s="2"/>
      <c r="P5" s="2"/>
    </row>
    <row r="6" spans="1:18" s="1" customFormat="1" ht="10.199999999999999">
      <c r="B6" s="116"/>
      <c r="C6" s="116"/>
      <c r="O6" s="2"/>
      <c r="P6" s="2"/>
    </row>
    <row r="7" spans="1:18" s="1" customFormat="1" ht="10.199999999999999">
      <c r="A7" s="76" t="s">
        <v>214</v>
      </c>
      <c r="B7" s="77"/>
      <c r="C7" s="77"/>
      <c r="D7" s="77"/>
      <c r="E7" s="77"/>
      <c r="F7" s="77"/>
      <c r="G7" s="77"/>
      <c r="H7" s="77"/>
      <c r="I7" s="77"/>
      <c r="J7" s="77"/>
      <c r="K7" s="77"/>
      <c r="L7" s="77"/>
      <c r="M7" s="77"/>
      <c r="N7" s="77"/>
      <c r="O7" s="74"/>
      <c r="P7" s="74"/>
      <c r="Q7" s="74"/>
      <c r="R7" s="454"/>
    </row>
    <row r="8" spans="1:18" s="1" customFormat="1" ht="10.199999999999999">
      <c r="A8" s="2"/>
      <c r="B8" s="32"/>
      <c r="C8" s="32"/>
      <c r="D8" s="2"/>
      <c r="E8" s="2"/>
      <c r="F8" s="2"/>
      <c r="G8" s="2"/>
      <c r="H8" s="2"/>
      <c r="I8" s="2"/>
      <c r="J8" s="2"/>
      <c r="K8" s="2"/>
      <c r="L8" s="2"/>
      <c r="M8" s="2"/>
      <c r="N8" s="2"/>
      <c r="O8" s="2"/>
      <c r="P8" s="2"/>
      <c r="R8" s="2"/>
    </row>
    <row r="9" spans="1:18">
      <c r="A9" s="493" t="s">
        <v>22</v>
      </c>
      <c r="B9" s="562">
        <v>1992</v>
      </c>
      <c r="C9" s="562">
        <v>1993</v>
      </c>
      <c r="D9" s="562">
        <v>1994</v>
      </c>
      <c r="E9" s="562">
        <v>1995</v>
      </c>
      <c r="F9" s="562">
        <v>1996</v>
      </c>
      <c r="G9" s="562">
        <v>1997</v>
      </c>
      <c r="H9" s="562">
        <v>1998</v>
      </c>
      <c r="I9" s="562">
        <v>1999</v>
      </c>
      <c r="J9" s="562">
        <v>2000</v>
      </c>
      <c r="K9" s="562">
        <v>2001</v>
      </c>
      <c r="L9" s="562">
        <v>2002</v>
      </c>
      <c r="M9" s="562">
        <v>2003</v>
      </c>
      <c r="N9" s="562">
        <v>2004</v>
      </c>
      <c r="O9" s="568">
        <v>2005</v>
      </c>
      <c r="P9" s="560">
        <v>2006</v>
      </c>
      <c r="Q9" s="560">
        <v>2007</v>
      </c>
      <c r="R9" s="5"/>
    </row>
    <row r="10" spans="1:18" s="149" customFormat="1" ht="15" customHeight="1">
      <c r="A10" s="494"/>
      <c r="B10" s="563"/>
      <c r="C10" s="563"/>
      <c r="D10" s="563"/>
      <c r="E10" s="563"/>
      <c r="F10" s="563"/>
      <c r="G10" s="563"/>
      <c r="H10" s="563"/>
      <c r="I10" s="563"/>
      <c r="J10" s="563"/>
      <c r="K10" s="563"/>
      <c r="L10" s="563"/>
      <c r="M10" s="563"/>
      <c r="N10" s="563"/>
      <c r="O10" s="569"/>
      <c r="P10" s="561"/>
      <c r="Q10" s="561"/>
    </row>
    <row r="11" spans="1:18" s="5" customFormat="1">
      <c r="A11" s="2"/>
      <c r="B11" s="204"/>
      <c r="C11" s="204"/>
      <c r="D11" s="204"/>
      <c r="E11" s="204"/>
      <c r="F11" s="204"/>
      <c r="G11" s="204"/>
      <c r="H11" s="204"/>
      <c r="I11" s="204"/>
      <c r="J11" s="204"/>
      <c r="K11" s="204"/>
      <c r="L11" s="204"/>
      <c r="M11" s="204"/>
      <c r="N11" s="205"/>
      <c r="O11" s="205"/>
      <c r="P11" s="429"/>
      <c r="Q11" s="450"/>
    </row>
    <row r="12" spans="1:18" s="207" customFormat="1" ht="11.25" customHeight="1">
      <c r="A12" s="202" t="s">
        <v>145</v>
      </c>
      <c r="B12" s="191">
        <v>34082</v>
      </c>
      <c r="C12" s="191">
        <v>36681</v>
      </c>
      <c r="D12" s="191">
        <v>37674</v>
      </c>
      <c r="E12" s="191">
        <v>39843</v>
      </c>
      <c r="F12" s="191">
        <v>40208</v>
      </c>
      <c r="G12" s="191">
        <v>39956</v>
      </c>
      <c r="H12" s="191">
        <v>41098</v>
      </c>
      <c r="I12" s="191">
        <v>40747</v>
      </c>
      <c r="J12" s="191">
        <v>40355</v>
      </c>
      <c r="K12" s="191">
        <v>41572</v>
      </c>
      <c r="L12" s="191">
        <v>41400</v>
      </c>
      <c r="M12" s="191">
        <v>43381</v>
      </c>
      <c r="N12" s="191">
        <v>45452</v>
      </c>
      <c r="O12" s="191">
        <v>46050</v>
      </c>
      <c r="P12" s="191">
        <v>50209</v>
      </c>
      <c r="Q12" s="434">
        <v>51429</v>
      </c>
    </row>
    <row r="13" spans="1:18" s="207" customFormat="1" ht="11.25" customHeight="1">
      <c r="A13" s="2" t="s">
        <v>146</v>
      </c>
      <c r="B13" s="191">
        <v>11694</v>
      </c>
      <c r="C13" s="191">
        <v>11846</v>
      </c>
      <c r="D13" s="191">
        <v>11519</v>
      </c>
      <c r="E13" s="191">
        <v>11847</v>
      </c>
      <c r="F13" s="191">
        <v>11023</v>
      </c>
      <c r="G13" s="191">
        <v>10418</v>
      </c>
      <c r="H13" s="191">
        <v>10856</v>
      </c>
      <c r="I13" s="191">
        <v>11544</v>
      </c>
      <c r="J13" s="191">
        <v>11849</v>
      </c>
      <c r="K13" s="191">
        <v>12674</v>
      </c>
      <c r="L13" s="191">
        <v>12353</v>
      </c>
      <c r="M13" s="191">
        <v>11834</v>
      </c>
      <c r="N13" s="191">
        <v>15279</v>
      </c>
      <c r="O13" s="191">
        <v>15214</v>
      </c>
      <c r="P13" s="191">
        <v>14719</v>
      </c>
      <c r="Q13" s="434">
        <v>15756</v>
      </c>
    </row>
    <row r="14" spans="1:18" s="207" customFormat="1" ht="11.25" customHeight="1">
      <c r="A14" s="2" t="s">
        <v>147</v>
      </c>
      <c r="B14" s="191">
        <v>4746</v>
      </c>
      <c r="C14" s="191">
        <v>4299</v>
      </c>
      <c r="D14" s="191">
        <v>4456</v>
      </c>
      <c r="E14" s="191">
        <v>4517</v>
      </c>
      <c r="F14" s="191">
        <v>4542</v>
      </c>
      <c r="G14" s="191">
        <v>5341</v>
      </c>
      <c r="H14" s="191">
        <v>5675</v>
      </c>
      <c r="I14" s="191">
        <v>5796</v>
      </c>
      <c r="J14" s="191">
        <v>5837</v>
      </c>
      <c r="K14" s="191">
        <v>6315</v>
      </c>
      <c r="L14" s="191">
        <v>4958</v>
      </c>
      <c r="M14" s="191">
        <v>5450</v>
      </c>
      <c r="N14" s="191">
        <v>6036</v>
      </c>
      <c r="O14" s="191">
        <v>6090</v>
      </c>
      <c r="P14" s="191">
        <v>5698</v>
      </c>
      <c r="Q14" s="434">
        <v>6116</v>
      </c>
    </row>
    <row r="15" spans="1:18" s="207" customFormat="1" ht="11.25" customHeight="1">
      <c r="A15" s="2" t="s">
        <v>148</v>
      </c>
      <c r="B15" s="191">
        <v>237078</v>
      </c>
      <c r="C15" s="191">
        <v>237812</v>
      </c>
      <c r="D15" s="191">
        <v>227777</v>
      </c>
      <c r="E15" s="191">
        <v>233038</v>
      </c>
      <c r="F15" s="191">
        <v>231761</v>
      </c>
      <c r="G15" s="191">
        <v>235855</v>
      </c>
      <c r="H15" s="191">
        <v>238560</v>
      </c>
      <c r="I15" s="191">
        <v>237362</v>
      </c>
      <c r="J15" s="191">
        <v>238014</v>
      </c>
      <c r="K15" s="191">
        <v>239117</v>
      </c>
      <c r="L15" s="191">
        <v>246399</v>
      </c>
      <c r="M15" s="191">
        <v>250257</v>
      </c>
      <c r="N15" s="191">
        <v>224641</v>
      </c>
      <c r="O15" s="191">
        <v>220692</v>
      </c>
      <c r="P15" s="191">
        <v>218513</v>
      </c>
      <c r="Q15" s="434">
        <v>225988</v>
      </c>
    </row>
    <row r="16" spans="1:18" s="207" customFormat="1" ht="10.199999999999999">
      <c r="A16" s="2" t="s">
        <v>149</v>
      </c>
      <c r="B16" s="191">
        <v>18669</v>
      </c>
      <c r="C16" s="191">
        <v>19174</v>
      </c>
      <c r="D16" s="191">
        <v>19421</v>
      </c>
      <c r="E16" s="191">
        <v>18546</v>
      </c>
      <c r="F16" s="191">
        <v>18066</v>
      </c>
      <c r="G16" s="191">
        <v>19851</v>
      </c>
      <c r="H16" s="191">
        <v>18875</v>
      </c>
      <c r="I16" s="191">
        <v>18502</v>
      </c>
      <c r="J16" s="191">
        <v>20990</v>
      </c>
      <c r="K16" s="191">
        <v>21728</v>
      </c>
      <c r="L16" s="191">
        <v>22659</v>
      </c>
      <c r="M16" s="191">
        <v>26335</v>
      </c>
      <c r="N16" s="191">
        <v>23265</v>
      </c>
      <c r="O16" s="191">
        <v>22432</v>
      </c>
      <c r="P16" s="191">
        <v>25621</v>
      </c>
      <c r="Q16" s="434">
        <v>23253</v>
      </c>
    </row>
    <row r="17" spans="1:17" s="207" customFormat="1" ht="10.199999999999999">
      <c r="A17" s="2" t="s">
        <v>150</v>
      </c>
      <c r="B17" s="191">
        <v>20868</v>
      </c>
      <c r="C17" s="191">
        <v>22037</v>
      </c>
      <c r="D17" s="191">
        <v>22315</v>
      </c>
      <c r="E17" s="191">
        <v>22745</v>
      </c>
      <c r="F17" s="191">
        <v>22423</v>
      </c>
      <c r="G17" s="191">
        <v>22152</v>
      </c>
      <c r="H17" s="191">
        <v>22795</v>
      </c>
      <c r="I17" s="191">
        <v>24465</v>
      </c>
      <c r="J17" s="191">
        <v>25614</v>
      </c>
      <c r="K17" s="191">
        <v>25956</v>
      </c>
      <c r="L17" s="191">
        <v>25424</v>
      </c>
      <c r="M17" s="191">
        <v>25734</v>
      </c>
      <c r="N17" s="191">
        <v>21760</v>
      </c>
      <c r="O17" s="191">
        <v>21224</v>
      </c>
      <c r="P17" s="191">
        <v>21941</v>
      </c>
      <c r="Q17" s="434">
        <v>22064</v>
      </c>
    </row>
    <row r="18" spans="1:17" s="207" customFormat="1" ht="10.199999999999999">
      <c r="A18" s="2" t="s">
        <v>151</v>
      </c>
      <c r="B18" s="191">
        <v>22108</v>
      </c>
      <c r="C18" s="191">
        <v>20424</v>
      </c>
      <c r="D18" s="191">
        <v>18921</v>
      </c>
      <c r="E18" s="191">
        <v>19124</v>
      </c>
      <c r="F18" s="191">
        <v>18934</v>
      </c>
      <c r="G18" s="191">
        <v>18644</v>
      </c>
      <c r="H18" s="191">
        <v>20349</v>
      </c>
      <c r="I18" s="191">
        <v>20690</v>
      </c>
      <c r="J18" s="191">
        <v>21194</v>
      </c>
      <c r="K18" s="191">
        <v>21598</v>
      </c>
      <c r="L18" s="191">
        <v>20167</v>
      </c>
      <c r="M18" s="191">
        <v>19503</v>
      </c>
      <c r="N18" s="191">
        <v>19345</v>
      </c>
      <c r="O18" s="191">
        <v>19184</v>
      </c>
      <c r="P18" s="191">
        <v>18754</v>
      </c>
      <c r="Q18" s="434">
        <v>15671</v>
      </c>
    </row>
    <row r="19" spans="1:17" s="207" customFormat="1" ht="10.199999999999999">
      <c r="A19" s="2" t="s">
        <v>152</v>
      </c>
      <c r="B19" s="191">
        <v>3131</v>
      </c>
      <c r="C19" s="191">
        <v>3157</v>
      </c>
      <c r="D19" s="191">
        <v>3399</v>
      </c>
      <c r="E19" s="191">
        <v>3527</v>
      </c>
      <c r="F19" s="191">
        <v>3497</v>
      </c>
      <c r="G19" s="191">
        <v>3456</v>
      </c>
      <c r="H19" s="191">
        <v>3637</v>
      </c>
      <c r="I19" s="191">
        <v>3451</v>
      </c>
      <c r="J19" s="191">
        <v>3854</v>
      </c>
      <c r="K19" s="191">
        <v>3776</v>
      </c>
      <c r="L19" s="191">
        <v>3743</v>
      </c>
      <c r="M19" s="191">
        <v>3851</v>
      </c>
      <c r="N19" s="191">
        <v>3607</v>
      </c>
      <c r="O19" s="191">
        <v>3785</v>
      </c>
      <c r="P19" s="191">
        <v>3973</v>
      </c>
      <c r="Q19" s="434">
        <v>4057</v>
      </c>
    </row>
    <row r="20" spans="1:17" s="207" customFormat="1" ht="10.199999999999999">
      <c r="A20" s="2" t="s">
        <v>153</v>
      </c>
      <c r="B20" s="191">
        <v>42431</v>
      </c>
      <c r="C20" s="191">
        <v>40745</v>
      </c>
      <c r="D20" s="191">
        <v>40133</v>
      </c>
      <c r="E20" s="191">
        <v>37777</v>
      </c>
      <c r="F20" s="191">
        <v>36934</v>
      </c>
      <c r="G20" s="191">
        <v>35053</v>
      </c>
      <c r="H20" s="191">
        <v>34969</v>
      </c>
      <c r="I20" s="191">
        <v>36313</v>
      </c>
      <c r="J20" s="191">
        <v>38568</v>
      </c>
      <c r="K20" s="191">
        <v>40184</v>
      </c>
      <c r="L20" s="191">
        <v>39359</v>
      </c>
      <c r="M20" s="191">
        <v>42331</v>
      </c>
      <c r="N20" s="191">
        <v>46357</v>
      </c>
      <c r="O20" s="191">
        <v>46935</v>
      </c>
      <c r="P20" s="191">
        <v>46766</v>
      </c>
      <c r="Q20" s="434">
        <v>46941</v>
      </c>
    </row>
    <row r="21" spans="1:17" s="207" customFormat="1" ht="10.199999999999999">
      <c r="A21" s="2" t="s">
        <v>154</v>
      </c>
      <c r="B21" s="191">
        <v>9133</v>
      </c>
      <c r="C21" s="191">
        <v>9222</v>
      </c>
      <c r="D21" s="191">
        <v>9027</v>
      </c>
      <c r="E21" s="191">
        <v>9304</v>
      </c>
      <c r="F21" s="191">
        <v>9352</v>
      </c>
      <c r="G21" s="191">
        <v>9594</v>
      </c>
      <c r="H21" s="191">
        <v>9678</v>
      </c>
      <c r="I21" s="191">
        <v>9937</v>
      </c>
      <c r="J21" s="191">
        <v>9993</v>
      </c>
      <c r="K21" s="191">
        <v>10418</v>
      </c>
      <c r="L21" s="191">
        <v>11167</v>
      </c>
      <c r="M21" s="191">
        <v>11059</v>
      </c>
      <c r="N21" s="191">
        <v>10587</v>
      </c>
      <c r="O21" s="191">
        <v>10760</v>
      </c>
      <c r="P21" s="191">
        <v>11651</v>
      </c>
      <c r="Q21" s="434">
        <v>11975</v>
      </c>
    </row>
    <row r="22" spans="1:17" s="207" customFormat="1" ht="10.199999999999999">
      <c r="A22" s="2" t="s">
        <v>155</v>
      </c>
      <c r="B22" s="191">
        <v>3498</v>
      </c>
      <c r="C22" s="191">
        <v>3578</v>
      </c>
      <c r="D22" s="191">
        <v>3263</v>
      </c>
      <c r="E22" s="191">
        <v>2968</v>
      </c>
      <c r="F22" s="191">
        <v>2867</v>
      </c>
      <c r="G22" s="191">
        <v>3084</v>
      </c>
      <c r="H22" s="191">
        <v>2615</v>
      </c>
      <c r="I22" s="191">
        <v>2801</v>
      </c>
      <c r="J22" s="191">
        <v>2881</v>
      </c>
      <c r="K22" s="191">
        <v>2903</v>
      </c>
      <c r="L22" s="191">
        <v>2741</v>
      </c>
      <c r="M22" s="191">
        <v>2943</v>
      </c>
      <c r="N22" s="191">
        <v>3220</v>
      </c>
      <c r="O22" s="191">
        <v>3261</v>
      </c>
      <c r="P22" s="191">
        <v>3349</v>
      </c>
      <c r="Q22" s="434">
        <v>3303</v>
      </c>
    </row>
    <row r="23" spans="1:17" s="207" customFormat="1" ht="10.199999999999999">
      <c r="A23" s="2" t="s">
        <v>156</v>
      </c>
      <c r="B23" s="191">
        <v>17918</v>
      </c>
      <c r="C23" s="191">
        <v>17386</v>
      </c>
      <c r="D23" s="191">
        <v>16680</v>
      </c>
      <c r="E23" s="191">
        <v>19299</v>
      </c>
      <c r="F23" s="191">
        <v>19148</v>
      </c>
      <c r="G23" s="191">
        <v>20009</v>
      </c>
      <c r="H23" s="191">
        <v>18489</v>
      </c>
      <c r="I23" s="191">
        <v>23181</v>
      </c>
      <c r="J23" s="191">
        <v>22882</v>
      </c>
      <c r="K23" s="191">
        <v>23268</v>
      </c>
      <c r="L23" s="191">
        <v>25811</v>
      </c>
      <c r="M23" s="191">
        <v>24955</v>
      </c>
      <c r="N23" s="191">
        <v>29046</v>
      </c>
      <c r="O23" s="191">
        <v>29381</v>
      </c>
      <c r="P23" s="191">
        <v>26309</v>
      </c>
      <c r="Q23" s="434">
        <v>25520</v>
      </c>
    </row>
    <row r="24" spans="1:17" s="207" customFormat="1" ht="10.199999999999999">
      <c r="A24" s="2" t="s">
        <v>157</v>
      </c>
      <c r="B24" s="191">
        <v>22514</v>
      </c>
      <c r="C24" s="191">
        <v>25979</v>
      </c>
      <c r="D24" s="191">
        <v>23757</v>
      </c>
      <c r="E24" s="191">
        <v>24398</v>
      </c>
      <c r="F24" s="191">
        <v>23062</v>
      </c>
      <c r="G24" s="191">
        <v>23266</v>
      </c>
      <c r="H24" s="191">
        <v>22786</v>
      </c>
      <c r="I24" s="191">
        <v>23283</v>
      </c>
      <c r="J24" s="191">
        <v>22329</v>
      </c>
      <c r="K24" s="191">
        <v>22833</v>
      </c>
      <c r="L24" s="191">
        <v>20661</v>
      </c>
      <c r="M24" s="191">
        <v>20644</v>
      </c>
      <c r="N24" s="191">
        <v>27259</v>
      </c>
      <c r="O24" s="191">
        <v>26906</v>
      </c>
      <c r="P24" s="191">
        <v>27112</v>
      </c>
      <c r="Q24" s="434">
        <v>28764</v>
      </c>
    </row>
    <row r="25" spans="1:17" s="208" customFormat="1" ht="10.199999999999999">
      <c r="A25" s="32" t="s">
        <v>158</v>
      </c>
      <c r="B25" s="191">
        <v>13775</v>
      </c>
      <c r="C25" s="191">
        <v>12409</v>
      </c>
      <c r="D25" s="191">
        <v>10954</v>
      </c>
      <c r="E25" s="191">
        <v>11440</v>
      </c>
      <c r="F25" s="191">
        <v>11450</v>
      </c>
      <c r="G25" s="191">
        <v>11718</v>
      </c>
      <c r="H25" s="191">
        <v>11531</v>
      </c>
      <c r="I25" s="191">
        <v>12817</v>
      </c>
      <c r="J25" s="191">
        <v>17263</v>
      </c>
      <c r="K25" s="191">
        <v>15167</v>
      </c>
      <c r="L25" s="191">
        <v>13928</v>
      </c>
      <c r="M25" s="191">
        <v>15417</v>
      </c>
      <c r="N25" s="191">
        <v>19138</v>
      </c>
      <c r="O25" s="191">
        <v>19334</v>
      </c>
      <c r="P25" s="191">
        <v>21073</v>
      </c>
      <c r="Q25" s="434">
        <v>25187</v>
      </c>
    </row>
    <row r="26" spans="1:17" s="207" customFormat="1" ht="10.199999999999999">
      <c r="A26" s="2" t="s">
        <v>159</v>
      </c>
      <c r="B26" s="191">
        <v>40469</v>
      </c>
      <c r="C26" s="191">
        <v>36155</v>
      </c>
      <c r="D26" s="191">
        <v>37366</v>
      </c>
      <c r="E26" s="191">
        <v>32965</v>
      </c>
      <c r="F26" s="191">
        <v>34940</v>
      </c>
      <c r="G26" s="191">
        <v>34715</v>
      </c>
      <c r="H26" s="191">
        <v>33940</v>
      </c>
      <c r="I26" s="191">
        <v>33052</v>
      </c>
      <c r="J26" s="191">
        <v>34957</v>
      </c>
      <c r="K26" s="191">
        <v>37091</v>
      </c>
      <c r="L26" s="191">
        <v>36845</v>
      </c>
      <c r="M26" s="191">
        <v>39308</v>
      </c>
      <c r="N26" s="191">
        <v>46421</v>
      </c>
      <c r="O26" s="191">
        <v>44763</v>
      </c>
      <c r="P26" s="191">
        <v>39236</v>
      </c>
      <c r="Q26" s="434">
        <v>40250</v>
      </c>
    </row>
    <row r="27" spans="1:17" s="207" customFormat="1" ht="10.199999999999999">
      <c r="A27" s="2" t="s">
        <v>160</v>
      </c>
      <c r="B27" s="191">
        <v>26234</v>
      </c>
      <c r="C27" s="191">
        <v>24506</v>
      </c>
      <c r="D27" s="191">
        <v>24457</v>
      </c>
      <c r="E27" s="191">
        <v>24186</v>
      </c>
      <c r="F27" s="191">
        <v>23460</v>
      </c>
      <c r="G27" s="191">
        <v>24141</v>
      </c>
      <c r="H27" s="191">
        <v>25021</v>
      </c>
      <c r="I27" s="191">
        <v>24377</v>
      </c>
      <c r="J27" s="191">
        <v>24238</v>
      </c>
      <c r="K27" s="191">
        <v>25121</v>
      </c>
      <c r="L27" s="191">
        <v>24626</v>
      </c>
      <c r="M27" s="191">
        <v>25346</v>
      </c>
      <c r="N27" s="191">
        <v>25075</v>
      </c>
      <c r="O27" s="191">
        <v>24916</v>
      </c>
      <c r="P27" s="191">
        <v>24717</v>
      </c>
      <c r="Q27" s="434">
        <v>25249</v>
      </c>
    </row>
    <row r="28" spans="1:17" s="207" customFormat="1" ht="10.199999999999999">
      <c r="A28" s="2" t="s">
        <v>161</v>
      </c>
      <c r="B28" s="191">
        <v>10292</v>
      </c>
      <c r="C28" s="191">
        <v>10349</v>
      </c>
      <c r="D28" s="191">
        <v>10346</v>
      </c>
      <c r="E28" s="191">
        <v>10013</v>
      </c>
      <c r="F28" s="191">
        <v>9499</v>
      </c>
      <c r="G28" s="191">
        <v>9232</v>
      </c>
      <c r="H28" s="191">
        <v>9761</v>
      </c>
      <c r="I28" s="191">
        <v>8997</v>
      </c>
      <c r="J28" s="191">
        <v>10375</v>
      </c>
      <c r="K28" s="191">
        <v>10905</v>
      </c>
      <c r="L28" s="191">
        <v>10817</v>
      </c>
      <c r="M28" s="191">
        <v>10544</v>
      </c>
      <c r="N28" s="191">
        <v>10891</v>
      </c>
      <c r="O28" s="191">
        <v>10727</v>
      </c>
      <c r="P28" s="191">
        <v>10904</v>
      </c>
      <c r="Q28" s="434">
        <v>11306</v>
      </c>
    </row>
    <row r="29" spans="1:17" s="207" customFormat="1" ht="10.199999999999999">
      <c r="A29" s="2" t="s">
        <v>162</v>
      </c>
      <c r="B29" s="191">
        <v>21323</v>
      </c>
      <c r="C29" s="191">
        <v>21452</v>
      </c>
      <c r="D29" s="191">
        <v>23618</v>
      </c>
      <c r="E29" s="191">
        <v>24817</v>
      </c>
      <c r="F29" s="191">
        <v>26060</v>
      </c>
      <c r="G29" s="191">
        <v>26557</v>
      </c>
      <c r="H29" s="191">
        <v>26600</v>
      </c>
      <c r="I29" s="191">
        <v>27598</v>
      </c>
      <c r="J29" s="191">
        <v>27092</v>
      </c>
      <c r="K29" s="191">
        <v>27232</v>
      </c>
      <c r="L29" s="191">
        <v>28000</v>
      </c>
      <c r="M29" s="191">
        <v>27258</v>
      </c>
      <c r="N29" s="191">
        <v>27394</v>
      </c>
      <c r="O29" s="191">
        <v>27234</v>
      </c>
      <c r="P29" s="191">
        <v>27555</v>
      </c>
      <c r="Q29" s="434">
        <v>27036</v>
      </c>
    </row>
    <row r="30" spans="1:17" s="207" customFormat="1" ht="10.199999999999999">
      <c r="A30" s="2" t="s">
        <v>163</v>
      </c>
      <c r="B30" s="191">
        <v>10834</v>
      </c>
      <c r="C30" s="191">
        <v>10561</v>
      </c>
      <c r="D30" s="191">
        <v>10466</v>
      </c>
      <c r="E30" s="191">
        <v>9893</v>
      </c>
      <c r="F30" s="191">
        <v>9802</v>
      </c>
      <c r="G30" s="191">
        <v>9875</v>
      </c>
      <c r="H30" s="191">
        <v>10044</v>
      </c>
      <c r="I30" s="191">
        <v>10581</v>
      </c>
      <c r="J30" s="191">
        <v>11014</v>
      </c>
      <c r="K30" s="191">
        <v>11335</v>
      </c>
      <c r="L30" s="191">
        <v>11473</v>
      </c>
      <c r="M30" s="191">
        <v>11314</v>
      </c>
      <c r="N30" s="191">
        <v>10805</v>
      </c>
      <c r="O30" s="191">
        <v>11051</v>
      </c>
      <c r="P30" s="191">
        <v>11224</v>
      </c>
      <c r="Q30" s="434">
        <v>11048</v>
      </c>
    </row>
    <row r="31" spans="1:17" s="207" customFormat="1" ht="10.199999999999999">
      <c r="A31" s="2" t="s">
        <v>164</v>
      </c>
      <c r="B31" s="222" t="s">
        <v>166</v>
      </c>
      <c r="C31" s="222" t="s">
        <v>166</v>
      </c>
      <c r="D31" s="222" t="s">
        <v>166</v>
      </c>
      <c r="E31" s="222" t="s">
        <v>166</v>
      </c>
      <c r="F31" s="222" t="s">
        <v>166</v>
      </c>
      <c r="G31" s="222" t="s">
        <v>166</v>
      </c>
      <c r="H31" s="222" t="s">
        <v>166</v>
      </c>
      <c r="I31" s="222" t="s">
        <v>166</v>
      </c>
      <c r="J31" s="222" t="s">
        <v>166</v>
      </c>
      <c r="K31" s="222" t="s">
        <v>166</v>
      </c>
      <c r="L31" s="222" t="s">
        <v>166</v>
      </c>
      <c r="M31" s="222" t="s">
        <v>166</v>
      </c>
      <c r="N31" s="222" t="s">
        <v>166</v>
      </c>
      <c r="O31" s="222" t="s">
        <v>166</v>
      </c>
      <c r="P31" s="222" t="s">
        <v>166</v>
      </c>
      <c r="Q31" s="451" t="s">
        <v>166</v>
      </c>
    </row>
    <row r="32" spans="1:17" s="207" customFormat="1" ht="12" customHeight="1">
      <c r="A32" s="2"/>
      <c r="B32" s="222"/>
      <c r="C32" s="222"/>
      <c r="D32" s="222"/>
      <c r="E32" s="222"/>
      <c r="F32" s="222"/>
      <c r="G32" s="222"/>
      <c r="H32" s="222"/>
      <c r="I32" s="222"/>
      <c r="J32" s="222"/>
      <c r="K32" s="222"/>
      <c r="L32" s="222"/>
      <c r="M32" s="222"/>
      <c r="N32" s="222"/>
      <c r="O32" s="222"/>
      <c r="P32" s="222"/>
      <c r="Q32" s="451"/>
    </row>
    <row r="33" spans="1:19" s="207" customFormat="1" ht="11.25" customHeight="1">
      <c r="A33" s="31" t="s">
        <v>9</v>
      </c>
      <c r="B33" s="192">
        <v>570797</v>
      </c>
      <c r="C33" s="192">
        <v>567772</v>
      </c>
      <c r="D33" s="192">
        <v>555549</v>
      </c>
      <c r="E33" s="192">
        <v>560247</v>
      </c>
      <c r="F33" s="192">
        <v>557028</v>
      </c>
      <c r="G33" s="192">
        <v>562917</v>
      </c>
      <c r="H33" s="192">
        <v>567279</v>
      </c>
      <c r="I33" s="192">
        <v>575494</v>
      </c>
      <c r="J33" s="192">
        <v>589299</v>
      </c>
      <c r="K33" s="192">
        <v>599193</v>
      </c>
      <c r="L33" s="192">
        <v>602531</v>
      </c>
      <c r="M33" s="192">
        <v>617464</v>
      </c>
      <c r="N33" s="192">
        <v>615578</v>
      </c>
      <c r="O33" s="192">
        <v>609939</v>
      </c>
      <c r="P33" s="192">
        <v>609324</v>
      </c>
      <c r="Q33" s="452">
        <v>620913</v>
      </c>
    </row>
    <row r="34" spans="1:19" s="207" customFormat="1" ht="11.25" customHeight="1">
      <c r="A34" s="31" t="s">
        <v>24</v>
      </c>
      <c r="B34" s="192">
        <v>1759858</v>
      </c>
      <c r="C34" s="192">
        <v>1763409</v>
      </c>
      <c r="D34" s="192">
        <v>1763204</v>
      </c>
      <c r="E34" s="192">
        <v>1799300</v>
      </c>
      <c r="F34" s="192">
        <v>1809033</v>
      </c>
      <c r="G34" s="192">
        <v>1842267</v>
      </c>
      <c r="H34" s="192">
        <v>1885184</v>
      </c>
      <c r="I34" s="192">
        <v>1914885</v>
      </c>
      <c r="J34" s="192">
        <v>1938824</v>
      </c>
      <c r="K34" s="192">
        <v>1989123</v>
      </c>
      <c r="L34" s="192">
        <v>1988101</v>
      </c>
      <c r="M34" s="192">
        <v>1989638</v>
      </c>
      <c r="N34" s="192">
        <v>2013754</v>
      </c>
      <c r="O34" s="192">
        <v>2039448</v>
      </c>
      <c r="P34" s="192">
        <v>2086316</v>
      </c>
      <c r="Q34" s="452">
        <v>2139878</v>
      </c>
    </row>
    <row r="35" spans="1:19" s="207" customFormat="1" ht="11.25" customHeight="1">
      <c r="A35" s="31" t="s">
        <v>25</v>
      </c>
      <c r="B35" s="192">
        <v>827933</v>
      </c>
      <c r="C35" s="192">
        <v>826185</v>
      </c>
      <c r="D35" s="192">
        <v>822470</v>
      </c>
      <c r="E35" s="192">
        <v>828221</v>
      </c>
      <c r="F35" s="192">
        <v>829148</v>
      </c>
      <c r="G35" s="192">
        <v>842114</v>
      </c>
      <c r="H35" s="192">
        <v>855325</v>
      </c>
      <c r="I35" s="192">
        <v>865877</v>
      </c>
      <c r="J35" s="192">
        <v>883659</v>
      </c>
      <c r="K35" s="192">
        <v>898967</v>
      </c>
      <c r="L35" s="192">
        <v>902496</v>
      </c>
      <c r="M35" s="192">
        <v>915173</v>
      </c>
      <c r="N35" s="192">
        <v>927781</v>
      </c>
      <c r="O35" s="192">
        <v>939521</v>
      </c>
      <c r="P35" s="192">
        <v>961610</v>
      </c>
      <c r="Q35" s="452">
        <v>978969</v>
      </c>
    </row>
    <row r="36" spans="1:19" s="211" customFormat="1" ht="10.199999999999999">
      <c r="A36" s="31" t="s">
        <v>26</v>
      </c>
      <c r="B36" s="192">
        <v>3158588</v>
      </c>
      <c r="C36" s="192">
        <v>3157366</v>
      </c>
      <c r="D36" s="192">
        <v>3141223</v>
      </c>
      <c r="E36" s="192">
        <v>3187768</v>
      </c>
      <c r="F36" s="192">
        <v>3195209</v>
      </c>
      <c r="G36" s="192">
        <v>3247298</v>
      </c>
      <c r="H36" s="192">
        <v>3307788</v>
      </c>
      <c r="I36" s="192">
        <v>3356256</v>
      </c>
      <c r="J36" s="192">
        <v>3411782</v>
      </c>
      <c r="K36" s="192">
        <v>3487283</v>
      </c>
      <c r="L36" s="192">
        <v>3493128</v>
      </c>
      <c r="M36" s="192">
        <v>3522275</v>
      </c>
      <c r="N36" s="192">
        <v>3557113</v>
      </c>
      <c r="O36" s="192">
        <v>3588908</v>
      </c>
      <c r="P36" s="192">
        <v>3657250</v>
      </c>
      <c r="Q36" s="452">
        <v>3739760</v>
      </c>
      <c r="R36" s="207"/>
    </row>
    <row r="37" spans="1:19" s="211" customFormat="1" ht="10.199999999999999">
      <c r="A37" s="31"/>
      <c r="B37" s="210"/>
      <c r="C37" s="209"/>
      <c r="D37" s="209"/>
      <c r="E37" s="209"/>
      <c r="F37" s="209"/>
      <c r="G37" s="209"/>
      <c r="H37" s="210"/>
      <c r="I37" s="210"/>
      <c r="J37" s="210"/>
      <c r="K37" s="210"/>
      <c r="L37" s="209"/>
      <c r="M37" s="209"/>
      <c r="N37" s="210"/>
      <c r="O37" s="210"/>
      <c r="P37" s="430"/>
      <c r="Q37" s="453"/>
      <c r="R37" s="207"/>
    </row>
    <row r="38" spans="1:19" s="211" customFormat="1" ht="12.75" customHeight="1">
      <c r="A38" s="212" t="s">
        <v>27</v>
      </c>
      <c r="B38" s="53">
        <v>18.071271086954045</v>
      </c>
      <c r="C38" s="53">
        <v>17.982457529472352</v>
      </c>
      <c r="D38" s="53">
        <v>17.685754879548508</v>
      </c>
      <c r="E38" s="53">
        <v>17.574898800665544</v>
      </c>
      <c r="F38" s="53">
        <v>17.43322580776406</v>
      </c>
      <c r="G38" s="53">
        <v>17.334935075253334</v>
      </c>
      <c r="H38" s="53">
        <v>17.149799201157993</v>
      </c>
      <c r="I38" s="53">
        <v>17.146904169407819</v>
      </c>
      <c r="J38" s="53">
        <v>17.272469343000228</v>
      </c>
      <c r="K38" s="53">
        <v>17.182230406881231</v>
      </c>
      <c r="L38" s="53">
        <v>17.249038683953181</v>
      </c>
      <c r="M38" s="53">
        <v>17.530260981893804</v>
      </c>
      <c r="N38" s="53">
        <v>17.305550877917007</v>
      </c>
      <c r="O38" s="53">
        <v>16.995113834068746</v>
      </c>
      <c r="P38" s="53">
        <v>16.660715018114701</v>
      </c>
      <c r="Q38" s="425">
        <v>16.603017305923377</v>
      </c>
      <c r="R38" s="207"/>
    </row>
    <row r="39" spans="1:19" s="211" customFormat="1" ht="12.75" customHeight="1">
      <c r="A39" s="213"/>
      <c r="B39" s="214"/>
      <c r="C39" s="215"/>
      <c r="D39" s="215"/>
      <c r="E39" s="215"/>
      <c r="F39" s="215"/>
      <c r="G39" s="215"/>
      <c r="H39" s="214"/>
      <c r="I39" s="215"/>
      <c r="J39" s="215"/>
      <c r="K39" s="215"/>
      <c r="L39" s="215"/>
      <c r="M39" s="215"/>
      <c r="N39" s="215"/>
      <c r="O39" s="216"/>
      <c r="P39" s="431"/>
      <c r="Q39" s="431"/>
      <c r="R39" s="207"/>
    </row>
    <row r="40" spans="1:19" s="211" customFormat="1" ht="10.199999999999999">
      <c r="A40" s="25" t="s">
        <v>182</v>
      </c>
      <c r="B40" s="2"/>
      <c r="C40" s="2"/>
      <c r="D40" s="2"/>
      <c r="E40" s="2"/>
      <c r="F40" s="2"/>
      <c r="G40" s="2"/>
      <c r="H40" s="2"/>
      <c r="I40" s="2"/>
      <c r="J40" s="2"/>
      <c r="K40" s="2"/>
      <c r="L40" s="2"/>
      <c r="M40" s="2"/>
      <c r="N40" s="2"/>
      <c r="O40" s="2"/>
      <c r="P40" s="207"/>
    </row>
    <row r="41" spans="1:19" s="211" customFormat="1" ht="10.199999999999999">
      <c r="A41" s="69" t="s">
        <v>189</v>
      </c>
      <c r="B41" s="1"/>
      <c r="C41" s="1"/>
      <c r="D41" s="1"/>
      <c r="E41" s="1"/>
      <c r="F41" s="1"/>
      <c r="G41" s="1"/>
      <c r="H41" s="1"/>
      <c r="I41" s="1"/>
      <c r="J41" s="1"/>
      <c r="K41" s="1"/>
      <c r="L41" s="1"/>
      <c r="M41" s="1"/>
      <c r="N41" s="1"/>
      <c r="O41" s="217"/>
      <c r="P41" s="207"/>
    </row>
    <row r="42" spans="1:19" s="211" customFormat="1" ht="10.199999999999999">
      <c r="A42" s="111"/>
      <c r="B42" s="1"/>
      <c r="C42" s="1"/>
      <c r="D42" s="1"/>
      <c r="E42" s="1"/>
      <c r="F42" s="1"/>
      <c r="G42" s="1"/>
      <c r="H42" s="1"/>
      <c r="I42" s="1"/>
      <c r="J42" s="1"/>
      <c r="K42" s="400"/>
      <c r="L42" s="398"/>
      <c r="M42" s="1"/>
      <c r="N42" s="1"/>
      <c r="O42" s="217"/>
      <c r="P42" s="207"/>
    </row>
    <row r="43" spans="1:19" s="218" customFormat="1" ht="22.5" customHeight="1">
      <c r="A43" s="493" t="s">
        <v>22</v>
      </c>
      <c r="B43" s="564">
        <v>2008</v>
      </c>
      <c r="C43" s="564">
        <v>2009</v>
      </c>
      <c r="D43" s="564">
        <v>2010</v>
      </c>
      <c r="E43" s="564">
        <v>2011</v>
      </c>
      <c r="F43" s="564">
        <v>2012</v>
      </c>
      <c r="G43" s="564">
        <v>2013</v>
      </c>
      <c r="H43" s="564">
        <v>2014</v>
      </c>
      <c r="I43" s="564">
        <v>2015</v>
      </c>
      <c r="J43" s="574">
        <v>2016</v>
      </c>
      <c r="K43" s="566">
        <v>2017</v>
      </c>
      <c r="L43" s="566">
        <v>2018</v>
      </c>
      <c r="M43" s="566">
        <v>2019</v>
      </c>
      <c r="N43" s="566">
        <v>2020</v>
      </c>
      <c r="O43" s="566">
        <v>2021</v>
      </c>
      <c r="P43" s="572" t="s">
        <v>215</v>
      </c>
      <c r="Q43" s="570" t="s">
        <v>216</v>
      </c>
      <c r="R43" s="571"/>
    </row>
    <row r="44" spans="1:19" s="218" customFormat="1" ht="22.5" customHeight="1">
      <c r="A44" s="494"/>
      <c r="B44" s="565"/>
      <c r="C44" s="565"/>
      <c r="D44" s="565"/>
      <c r="E44" s="565"/>
      <c r="F44" s="565"/>
      <c r="G44" s="565"/>
      <c r="H44" s="565"/>
      <c r="I44" s="565"/>
      <c r="J44" s="575"/>
      <c r="K44" s="567"/>
      <c r="L44" s="567"/>
      <c r="M44" s="567"/>
      <c r="N44" s="567"/>
      <c r="O44" s="567"/>
      <c r="P44" s="573"/>
      <c r="Q44" s="401" t="s">
        <v>111</v>
      </c>
      <c r="R44" s="428" t="s">
        <v>33</v>
      </c>
    </row>
    <row r="45" spans="1:19" s="218" customFormat="1" ht="12" customHeight="1">
      <c r="A45" s="147"/>
      <c r="B45" s="204"/>
      <c r="C45" s="204"/>
      <c r="D45" s="204"/>
      <c r="E45" s="204"/>
      <c r="F45" s="204"/>
      <c r="G45" s="204"/>
      <c r="H45" s="204"/>
      <c r="I45" s="204"/>
      <c r="J45" s="204"/>
      <c r="K45" s="204"/>
      <c r="L45" s="204"/>
      <c r="M45" s="204"/>
      <c r="N45" s="204"/>
      <c r="O45" s="204"/>
      <c r="P45" s="257"/>
      <c r="Q45" s="397"/>
      <c r="R45" s="219"/>
    </row>
    <row r="46" spans="1:19" s="218" customFormat="1" ht="12" customHeight="1">
      <c r="A46" s="220" t="s">
        <v>145</v>
      </c>
      <c r="B46" s="191">
        <v>48803</v>
      </c>
      <c r="C46" s="191">
        <v>49402</v>
      </c>
      <c r="D46" s="191">
        <v>50935</v>
      </c>
      <c r="E46" s="191">
        <v>50528</v>
      </c>
      <c r="F46" s="191">
        <v>49560</v>
      </c>
      <c r="G46" s="191">
        <v>48552</v>
      </c>
      <c r="H46" s="191">
        <v>51378</v>
      </c>
      <c r="I46" s="191">
        <v>51032</v>
      </c>
      <c r="J46" s="191">
        <v>50889</v>
      </c>
      <c r="K46" s="191">
        <v>50402</v>
      </c>
      <c r="L46" s="191">
        <v>52580</v>
      </c>
      <c r="M46" s="191">
        <v>54203</v>
      </c>
      <c r="N46" s="191">
        <v>54215</v>
      </c>
      <c r="O46" s="191">
        <v>54606</v>
      </c>
      <c r="P46" s="435">
        <f t="shared" ref="P46:P65" si="0">O46/O$67*100</f>
        <v>8.4897652044937946</v>
      </c>
      <c r="Q46" s="191">
        <f t="shared" ref="Q46:Q65" si="1">O46-N46</f>
        <v>391</v>
      </c>
      <c r="R46" s="435">
        <f t="shared" ref="R46:R65" si="2">((O46/N46)-1)*100</f>
        <v>0.72120261920132211</v>
      </c>
      <c r="S46" s="402"/>
    </row>
    <row r="47" spans="1:19" s="218" customFormat="1" ht="12" customHeight="1">
      <c r="A47" s="220" t="s">
        <v>146</v>
      </c>
      <c r="B47" s="191">
        <v>16523</v>
      </c>
      <c r="C47" s="191">
        <v>16337</v>
      </c>
      <c r="D47" s="191">
        <v>16715</v>
      </c>
      <c r="E47" s="191">
        <v>16420</v>
      </c>
      <c r="F47" s="191">
        <v>17002</v>
      </c>
      <c r="G47" s="191">
        <v>17342</v>
      </c>
      <c r="H47" s="191">
        <v>17498</v>
      </c>
      <c r="I47" s="191">
        <v>13822</v>
      </c>
      <c r="J47" s="191">
        <v>13406</v>
      </c>
      <c r="K47" s="191">
        <v>13455</v>
      </c>
      <c r="L47" s="191">
        <v>14713</v>
      </c>
      <c r="M47" s="191">
        <v>14863</v>
      </c>
      <c r="N47" s="191">
        <v>14743</v>
      </c>
      <c r="O47" s="191">
        <v>14821</v>
      </c>
      <c r="P47" s="435">
        <f t="shared" si="0"/>
        <v>2.3042671152584426</v>
      </c>
      <c r="Q47" s="191">
        <f t="shared" si="1"/>
        <v>78</v>
      </c>
      <c r="R47" s="435">
        <f t="shared" si="2"/>
        <v>0.5290646408464994</v>
      </c>
      <c r="S47" s="402"/>
    </row>
    <row r="48" spans="1:19" s="218" customFormat="1" ht="12" customHeight="1">
      <c r="A48" s="220" t="s">
        <v>147</v>
      </c>
      <c r="B48" s="191">
        <v>5945</v>
      </c>
      <c r="C48" s="191">
        <v>6221</v>
      </c>
      <c r="D48" s="191">
        <v>6132</v>
      </c>
      <c r="E48" s="191">
        <v>6639</v>
      </c>
      <c r="F48" s="191">
        <v>6632</v>
      </c>
      <c r="G48" s="191">
        <v>6771</v>
      </c>
      <c r="H48" s="191">
        <v>8248</v>
      </c>
      <c r="I48" s="191">
        <v>9164</v>
      </c>
      <c r="J48" s="191">
        <v>9006</v>
      </c>
      <c r="K48" s="191">
        <v>9126</v>
      </c>
      <c r="L48" s="191">
        <v>9636</v>
      </c>
      <c r="M48" s="191">
        <v>9859</v>
      </c>
      <c r="N48" s="191">
        <v>9576</v>
      </c>
      <c r="O48" s="191">
        <v>10204</v>
      </c>
      <c r="P48" s="435">
        <f t="shared" si="0"/>
        <v>1.5864477190538528</v>
      </c>
      <c r="Q48" s="191">
        <f t="shared" si="1"/>
        <v>628</v>
      </c>
      <c r="R48" s="435">
        <f t="shared" si="2"/>
        <v>6.5580618212197184</v>
      </c>
      <c r="S48" s="402"/>
    </row>
    <row r="49" spans="1:19" s="218" customFormat="1" ht="10.199999999999999">
      <c r="A49" s="220" t="s">
        <v>148</v>
      </c>
      <c r="B49" s="191">
        <v>225370</v>
      </c>
      <c r="C49" s="191">
        <v>229175</v>
      </c>
      <c r="D49" s="191">
        <v>229463</v>
      </c>
      <c r="E49" s="191">
        <v>232431</v>
      </c>
      <c r="F49" s="191">
        <v>234348</v>
      </c>
      <c r="G49" s="191">
        <v>235206</v>
      </c>
      <c r="H49" s="191">
        <v>216311</v>
      </c>
      <c r="I49" s="191">
        <v>218317</v>
      </c>
      <c r="J49" s="191">
        <v>217569</v>
      </c>
      <c r="K49" s="191">
        <v>224999</v>
      </c>
      <c r="L49" s="191">
        <v>226764</v>
      </c>
      <c r="M49" s="191">
        <v>229690</v>
      </c>
      <c r="N49" s="191">
        <v>225819</v>
      </c>
      <c r="O49" s="191">
        <v>229656</v>
      </c>
      <c r="P49" s="435">
        <f t="shared" si="0"/>
        <v>35.705334904648332</v>
      </c>
      <c r="Q49" s="191">
        <f t="shared" si="1"/>
        <v>3837</v>
      </c>
      <c r="R49" s="435">
        <f t="shared" si="2"/>
        <v>1.6991484330370676</v>
      </c>
      <c r="S49" s="402"/>
    </row>
    <row r="50" spans="1:19" s="218" customFormat="1" ht="10.199999999999999">
      <c r="A50" s="220" t="s">
        <v>149</v>
      </c>
      <c r="B50" s="191">
        <v>23163</v>
      </c>
      <c r="C50" s="191">
        <v>23052</v>
      </c>
      <c r="D50" s="191">
        <v>22790</v>
      </c>
      <c r="E50" s="191">
        <v>22979</v>
      </c>
      <c r="F50" s="191">
        <v>25399</v>
      </c>
      <c r="G50" s="191">
        <v>23991</v>
      </c>
      <c r="H50" s="191">
        <v>23652</v>
      </c>
      <c r="I50" s="191">
        <v>23945</v>
      </c>
      <c r="J50" s="191">
        <v>24493</v>
      </c>
      <c r="K50" s="191">
        <v>23470</v>
      </c>
      <c r="L50" s="191">
        <v>23243</v>
      </c>
      <c r="M50" s="191">
        <v>21363</v>
      </c>
      <c r="N50" s="191">
        <v>21397</v>
      </c>
      <c r="O50" s="191">
        <v>20391</v>
      </c>
      <c r="P50" s="435">
        <f t="shared" si="0"/>
        <v>3.1702523950634172</v>
      </c>
      <c r="Q50" s="191">
        <f t="shared" si="1"/>
        <v>-1006</v>
      </c>
      <c r="R50" s="435">
        <f t="shared" si="2"/>
        <v>-4.7015936813571972</v>
      </c>
      <c r="S50" s="402"/>
    </row>
    <row r="51" spans="1:19" s="218" customFormat="1" ht="10.199999999999999">
      <c r="A51" s="220" t="s">
        <v>150</v>
      </c>
      <c r="B51" s="191">
        <v>23054</v>
      </c>
      <c r="C51" s="191">
        <v>22272</v>
      </c>
      <c r="D51" s="191">
        <v>21970</v>
      </c>
      <c r="E51" s="191">
        <v>21633</v>
      </c>
      <c r="F51" s="191">
        <v>21008</v>
      </c>
      <c r="G51" s="191">
        <v>21146</v>
      </c>
      <c r="H51" s="191">
        <v>20585</v>
      </c>
      <c r="I51" s="191">
        <v>21633</v>
      </c>
      <c r="J51" s="191">
        <v>21774</v>
      </c>
      <c r="K51" s="191">
        <v>21693</v>
      </c>
      <c r="L51" s="191">
        <v>21099</v>
      </c>
      <c r="M51" s="191">
        <v>21796</v>
      </c>
      <c r="N51" s="191">
        <v>23031</v>
      </c>
      <c r="O51" s="191">
        <v>23245</v>
      </c>
      <c r="P51" s="435">
        <f t="shared" si="0"/>
        <v>3.6139726802633096</v>
      </c>
      <c r="Q51" s="191">
        <f t="shared" si="1"/>
        <v>214</v>
      </c>
      <c r="R51" s="435">
        <f t="shared" si="2"/>
        <v>0.92918240632191562</v>
      </c>
      <c r="S51" s="402"/>
    </row>
    <row r="52" spans="1:19" s="218" customFormat="1" ht="10.199999999999999">
      <c r="A52" s="220" t="s">
        <v>151</v>
      </c>
      <c r="B52" s="191">
        <v>16208</v>
      </c>
      <c r="C52" s="191">
        <v>15735</v>
      </c>
      <c r="D52" s="191">
        <v>16018</v>
      </c>
      <c r="E52" s="191">
        <v>16546</v>
      </c>
      <c r="F52" s="191">
        <v>16245</v>
      </c>
      <c r="G52" s="191">
        <v>15798</v>
      </c>
      <c r="H52" s="191">
        <v>15640</v>
      </c>
      <c r="I52" s="191">
        <v>15728</v>
      </c>
      <c r="J52" s="191">
        <v>16028</v>
      </c>
      <c r="K52" s="191">
        <v>16690</v>
      </c>
      <c r="L52" s="191">
        <v>16460</v>
      </c>
      <c r="M52" s="191">
        <v>16948</v>
      </c>
      <c r="N52" s="191">
        <v>16261</v>
      </c>
      <c r="O52" s="191">
        <v>16335</v>
      </c>
      <c r="P52" s="435">
        <f t="shared" si="0"/>
        <v>2.5396534193203335</v>
      </c>
      <c r="Q52" s="191">
        <f t="shared" si="1"/>
        <v>74</v>
      </c>
      <c r="R52" s="435">
        <f t="shared" si="2"/>
        <v>0.45507656355696646</v>
      </c>
      <c r="S52" s="402"/>
    </row>
    <row r="53" spans="1:19" s="218" customFormat="1" ht="10.199999999999999">
      <c r="A53" s="220" t="s">
        <v>152</v>
      </c>
      <c r="B53" s="191">
        <v>3749</v>
      </c>
      <c r="C53" s="191">
        <v>3917</v>
      </c>
      <c r="D53" s="191">
        <v>4009</v>
      </c>
      <c r="E53" s="191">
        <v>3988</v>
      </c>
      <c r="F53" s="191">
        <v>4213</v>
      </c>
      <c r="G53" s="191">
        <v>3978</v>
      </c>
      <c r="H53" s="191">
        <v>3828</v>
      </c>
      <c r="I53" s="191">
        <v>3704</v>
      </c>
      <c r="J53" s="191">
        <v>3636</v>
      </c>
      <c r="K53" s="191">
        <v>3700</v>
      </c>
      <c r="L53" s="191">
        <v>3756</v>
      </c>
      <c r="M53" s="191">
        <v>3719</v>
      </c>
      <c r="N53" s="191">
        <v>3634</v>
      </c>
      <c r="O53" s="191">
        <v>3725</v>
      </c>
      <c r="P53" s="435">
        <f t="shared" si="0"/>
        <v>0.57913737293959244</v>
      </c>
      <c r="Q53" s="191">
        <f t="shared" si="1"/>
        <v>91</v>
      </c>
      <c r="R53" s="435">
        <f t="shared" si="2"/>
        <v>2.5041276829939507</v>
      </c>
      <c r="S53" s="402"/>
    </row>
    <row r="54" spans="1:19" s="218" customFormat="1" ht="10.199999999999999">
      <c r="A54" s="220" t="s">
        <v>153</v>
      </c>
      <c r="B54" s="191">
        <v>45564</v>
      </c>
      <c r="C54" s="191">
        <v>42042</v>
      </c>
      <c r="D54" s="191">
        <v>41538</v>
      </c>
      <c r="E54" s="191">
        <v>41216</v>
      </c>
      <c r="F54" s="191">
        <v>37275</v>
      </c>
      <c r="G54" s="191">
        <v>35121</v>
      </c>
      <c r="H54" s="191">
        <v>37813</v>
      </c>
      <c r="I54" s="191">
        <v>40654</v>
      </c>
      <c r="J54" s="191">
        <v>40888</v>
      </c>
      <c r="K54" s="191">
        <v>42142</v>
      </c>
      <c r="L54" s="191">
        <v>42532</v>
      </c>
      <c r="M54" s="191">
        <v>44284</v>
      </c>
      <c r="N54" s="191">
        <v>42486</v>
      </c>
      <c r="O54" s="191">
        <v>43529</v>
      </c>
      <c r="P54" s="435">
        <f t="shared" si="0"/>
        <v>6.7675894514597363</v>
      </c>
      <c r="Q54" s="191">
        <f t="shared" si="1"/>
        <v>1043</v>
      </c>
      <c r="R54" s="435">
        <f t="shared" si="2"/>
        <v>2.4549263286729683</v>
      </c>
      <c r="S54" s="402"/>
    </row>
    <row r="55" spans="1:19" s="218" customFormat="1" ht="10.199999999999999">
      <c r="A55" s="220" t="s">
        <v>154</v>
      </c>
      <c r="B55" s="191">
        <v>12370</v>
      </c>
      <c r="C55" s="191">
        <v>12620</v>
      </c>
      <c r="D55" s="191">
        <v>12810</v>
      </c>
      <c r="E55" s="191">
        <v>13131</v>
      </c>
      <c r="F55" s="191">
        <v>12986</v>
      </c>
      <c r="G55" s="191">
        <v>12960</v>
      </c>
      <c r="H55" s="191">
        <v>13162</v>
      </c>
      <c r="I55" s="191">
        <v>13004</v>
      </c>
      <c r="J55" s="191">
        <v>12913</v>
      </c>
      <c r="K55" s="191">
        <v>13145</v>
      </c>
      <c r="L55" s="191">
        <v>13544</v>
      </c>
      <c r="M55" s="191">
        <v>13795</v>
      </c>
      <c r="N55" s="191">
        <v>13771</v>
      </c>
      <c r="O55" s="191">
        <v>14095</v>
      </c>
      <c r="P55" s="435">
        <f t="shared" si="0"/>
        <v>2.1913936299553169</v>
      </c>
      <c r="Q55" s="191">
        <f t="shared" si="1"/>
        <v>324</v>
      </c>
      <c r="R55" s="435">
        <f t="shared" si="2"/>
        <v>2.3527703144288648</v>
      </c>
      <c r="S55" s="402"/>
    </row>
    <row r="56" spans="1:19" s="218" customFormat="1" ht="10.199999999999999">
      <c r="A56" s="220" t="s">
        <v>155</v>
      </c>
      <c r="B56" s="191">
        <v>3147</v>
      </c>
      <c r="C56" s="191">
        <v>3190</v>
      </c>
      <c r="D56" s="191">
        <v>4493</v>
      </c>
      <c r="E56" s="191">
        <v>4638</v>
      </c>
      <c r="F56" s="191">
        <v>3230</v>
      </c>
      <c r="G56" s="191">
        <v>3051</v>
      </c>
      <c r="H56" s="191">
        <v>3327</v>
      </c>
      <c r="I56" s="191">
        <v>3208</v>
      </c>
      <c r="J56" s="191">
        <v>2830</v>
      </c>
      <c r="K56" s="191">
        <v>2942</v>
      </c>
      <c r="L56" s="191">
        <v>3065</v>
      </c>
      <c r="M56" s="191">
        <v>3293</v>
      </c>
      <c r="N56" s="191">
        <v>3036</v>
      </c>
      <c r="O56" s="191">
        <v>3065</v>
      </c>
      <c r="P56" s="435">
        <f t="shared" si="0"/>
        <v>0.47652511357311433</v>
      </c>
      <c r="Q56" s="191">
        <f t="shared" si="1"/>
        <v>29</v>
      </c>
      <c r="R56" s="435">
        <f t="shared" si="2"/>
        <v>0.95520421607377948</v>
      </c>
      <c r="S56" s="402"/>
    </row>
    <row r="57" spans="1:19" s="218" customFormat="1" ht="10.199999999999999">
      <c r="A57" s="220" t="s">
        <v>156</v>
      </c>
      <c r="B57" s="191">
        <v>25504</v>
      </c>
      <c r="C57" s="191">
        <v>25521</v>
      </c>
      <c r="D57" s="191">
        <v>25407</v>
      </c>
      <c r="E57" s="191">
        <v>25080</v>
      </c>
      <c r="F57" s="191">
        <v>24892</v>
      </c>
      <c r="G57" s="191">
        <v>25497</v>
      </c>
      <c r="H57" s="191">
        <v>26236</v>
      </c>
      <c r="I57" s="191">
        <v>26620</v>
      </c>
      <c r="J57" s="191">
        <v>26310</v>
      </c>
      <c r="K57" s="191">
        <v>26269</v>
      </c>
      <c r="L57" s="191">
        <v>26359</v>
      </c>
      <c r="M57" s="191">
        <v>27267</v>
      </c>
      <c r="N57" s="191">
        <v>25527</v>
      </c>
      <c r="O57" s="191">
        <v>25062</v>
      </c>
      <c r="P57" s="435">
        <f t="shared" si="0"/>
        <v>3.8964673397616285</v>
      </c>
      <c r="Q57" s="191">
        <f t="shared" si="1"/>
        <v>-465</v>
      </c>
      <c r="R57" s="435">
        <f t="shared" si="2"/>
        <v>-1.8216006581266875</v>
      </c>
      <c r="S57" s="402"/>
    </row>
    <row r="58" spans="1:19" s="218" customFormat="1" ht="10.199999999999999">
      <c r="A58" s="220" t="s">
        <v>157</v>
      </c>
      <c r="B58" s="191">
        <v>30116</v>
      </c>
      <c r="C58" s="191">
        <v>31268</v>
      </c>
      <c r="D58" s="191">
        <v>32774</v>
      </c>
      <c r="E58" s="191">
        <v>33200</v>
      </c>
      <c r="F58" s="191">
        <v>34050</v>
      </c>
      <c r="G58" s="191">
        <v>33782</v>
      </c>
      <c r="H58" s="191">
        <v>34837</v>
      </c>
      <c r="I58" s="191">
        <v>34241</v>
      </c>
      <c r="J58" s="191">
        <v>34216</v>
      </c>
      <c r="K58" s="191">
        <v>35120</v>
      </c>
      <c r="L58" s="191">
        <v>35121</v>
      </c>
      <c r="M58" s="191">
        <v>36029</v>
      </c>
      <c r="N58" s="191">
        <v>36090</v>
      </c>
      <c r="O58" s="191">
        <v>34898</v>
      </c>
      <c r="P58" s="435">
        <f t="shared" si="0"/>
        <v>5.425700950562657</v>
      </c>
      <c r="Q58" s="191">
        <f t="shared" si="1"/>
        <v>-1192</v>
      </c>
      <c r="R58" s="435">
        <f t="shared" si="2"/>
        <v>-3.3028539761706832</v>
      </c>
      <c r="S58" s="402"/>
    </row>
    <row r="59" spans="1:19" s="218" customFormat="1" ht="10.199999999999999">
      <c r="A59" s="220" t="s">
        <v>167</v>
      </c>
      <c r="B59" s="191">
        <v>25601</v>
      </c>
      <c r="C59" s="191">
        <v>23681</v>
      </c>
      <c r="D59" s="191">
        <v>23812</v>
      </c>
      <c r="E59" s="191">
        <v>24313</v>
      </c>
      <c r="F59" s="191">
        <v>23686</v>
      </c>
      <c r="G59" s="191">
        <v>23949</v>
      </c>
      <c r="H59" s="191">
        <v>24621</v>
      </c>
      <c r="I59" s="191">
        <v>24680</v>
      </c>
      <c r="J59" s="191">
        <v>24308</v>
      </c>
      <c r="K59" s="191">
        <v>23038</v>
      </c>
      <c r="L59" s="191">
        <v>22907</v>
      </c>
      <c r="M59" s="191">
        <v>23966</v>
      </c>
      <c r="N59" s="191">
        <v>26100</v>
      </c>
      <c r="O59" s="191">
        <v>30442</v>
      </c>
      <c r="P59" s="435">
        <f t="shared" si="0"/>
        <v>4.7329127267186779</v>
      </c>
      <c r="Q59" s="191">
        <f t="shared" si="1"/>
        <v>4342</v>
      </c>
      <c r="R59" s="435">
        <f t="shared" si="2"/>
        <v>16.636015325670495</v>
      </c>
      <c r="S59" s="402"/>
    </row>
    <row r="60" spans="1:19" s="218" customFormat="1" ht="10.199999999999999">
      <c r="A60" s="220" t="s">
        <v>159</v>
      </c>
      <c r="B60" s="191">
        <v>39857</v>
      </c>
      <c r="C60" s="191">
        <v>41024</v>
      </c>
      <c r="D60" s="191">
        <v>43165</v>
      </c>
      <c r="E60" s="191">
        <v>42395</v>
      </c>
      <c r="F60" s="191">
        <v>42221</v>
      </c>
      <c r="G60" s="191">
        <v>40714</v>
      </c>
      <c r="H60" s="191">
        <v>46479</v>
      </c>
      <c r="I60" s="191">
        <v>45945</v>
      </c>
      <c r="J60" s="191">
        <v>46806</v>
      </c>
      <c r="K60" s="191">
        <v>47397</v>
      </c>
      <c r="L60" s="191">
        <v>46387</v>
      </c>
      <c r="M60" s="191">
        <v>47098</v>
      </c>
      <c r="N60" s="191">
        <v>47182</v>
      </c>
      <c r="O60" s="191">
        <v>46824</v>
      </c>
      <c r="P60" s="435">
        <f t="shared" si="0"/>
        <v>7.2798733826908668</v>
      </c>
      <c r="Q60" s="191">
        <f t="shared" si="1"/>
        <v>-358</v>
      </c>
      <c r="R60" s="435">
        <f t="shared" si="2"/>
        <v>-0.75876393539909825</v>
      </c>
      <c r="S60" s="402"/>
    </row>
    <row r="61" spans="1:19" s="218" customFormat="1" ht="10.199999999999999">
      <c r="A61" s="220" t="s">
        <v>160</v>
      </c>
      <c r="B61" s="191">
        <v>25406</v>
      </c>
      <c r="C61" s="191">
        <v>24713</v>
      </c>
      <c r="D61" s="191">
        <v>26129</v>
      </c>
      <c r="E61" s="191">
        <v>27136</v>
      </c>
      <c r="F61" s="191">
        <v>25634</v>
      </c>
      <c r="G61" s="191">
        <v>24859</v>
      </c>
      <c r="H61" s="191">
        <v>25042</v>
      </c>
      <c r="I61" s="191">
        <v>24136</v>
      </c>
      <c r="J61" s="191">
        <v>24259</v>
      </c>
      <c r="K61" s="191">
        <v>24928</v>
      </c>
      <c r="L61" s="191">
        <v>24069</v>
      </c>
      <c r="M61" s="191">
        <v>23850</v>
      </c>
      <c r="N61" s="191">
        <v>23878</v>
      </c>
      <c r="O61" s="191">
        <v>24311</v>
      </c>
      <c r="P61" s="435">
        <f t="shared" si="0"/>
        <v>3.779707026452197</v>
      </c>
      <c r="Q61" s="191">
        <f t="shared" si="1"/>
        <v>433</v>
      </c>
      <c r="R61" s="435">
        <f t="shared" si="2"/>
        <v>1.8133847055867403</v>
      </c>
      <c r="S61" s="402"/>
    </row>
    <row r="62" spans="1:19" s="218" customFormat="1" ht="10.199999999999999">
      <c r="A62" s="220" t="s">
        <v>161</v>
      </c>
      <c r="B62" s="191">
        <v>11933</v>
      </c>
      <c r="C62" s="191">
        <v>12253</v>
      </c>
      <c r="D62" s="191">
        <v>12306</v>
      </c>
      <c r="E62" s="191">
        <v>12280</v>
      </c>
      <c r="F62" s="191">
        <v>11146</v>
      </c>
      <c r="G62" s="191">
        <v>10445</v>
      </c>
      <c r="H62" s="191">
        <v>10210</v>
      </c>
      <c r="I62" s="191">
        <v>9704</v>
      </c>
      <c r="J62" s="191">
        <v>9554</v>
      </c>
      <c r="K62" s="191">
        <v>7084</v>
      </c>
      <c r="L62" s="191">
        <v>7380</v>
      </c>
      <c r="M62" s="191">
        <v>7441</v>
      </c>
      <c r="N62" s="191">
        <v>7511</v>
      </c>
      <c r="O62" s="191">
        <v>7660</v>
      </c>
      <c r="P62" s="435">
        <f t="shared" si="0"/>
        <v>1.1909241011321552</v>
      </c>
      <c r="Q62" s="191">
        <f t="shared" si="1"/>
        <v>149</v>
      </c>
      <c r="R62" s="435">
        <f t="shared" si="2"/>
        <v>1.98375715617094</v>
      </c>
      <c r="S62" s="402"/>
    </row>
    <row r="63" spans="1:19" s="218" customFormat="1" ht="10.199999999999999">
      <c r="A63" s="220" t="s">
        <v>168</v>
      </c>
      <c r="B63" s="191">
        <v>27688</v>
      </c>
      <c r="C63" s="191">
        <v>27465</v>
      </c>
      <c r="D63" s="191">
        <v>26982</v>
      </c>
      <c r="E63" s="191">
        <v>26966</v>
      </c>
      <c r="F63" s="191">
        <v>25826</v>
      </c>
      <c r="G63" s="191">
        <v>26428</v>
      </c>
      <c r="H63" s="191">
        <v>27037</v>
      </c>
      <c r="I63" s="191">
        <v>27618</v>
      </c>
      <c r="J63" s="191">
        <v>27755</v>
      </c>
      <c r="K63" s="191">
        <v>26517</v>
      </c>
      <c r="L63" s="191">
        <v>26897</v>
      </c>
      <c r="M63" s="191">
        <v>25990</v>
      </c>
      <c r="N63" s="191">
        <v>25273</v>
      </c>
      <c r="O63" s="191">
        <v>25272</v>
      </c>
      <c r="P63" s="435">
        <f t="shared" si="0"/>
        <v>3.9291166950145993</v>
      </c>
      <c r="Q63" s="191">
        <f t="shared" si="1"/>
        <v>-1</v>
      </c>
      <c r="R63" s="435">
        <f t="shared" si="2"/>
        <v>-3.9567918331817609E-3</v>
      </c>
      <c r="S63" s="402"/>
    </row>
    <row r="64" spans="1:19" s="218" customFormat="1" ht="10.199999999999999">
      <c r="A64" s="220" t="s">
        <v>169</v>
      </c>
      <c r="B64" s="191">
        <v>11482</v>
      </c>
      <c r="C64" s="191">
        <v>10987</v>
      </c>
      <c r="D64" s="191">
        <v>11280</v>
      </c>
      <c r="E64" s="191">
        <v>11220</v>
      </c>
      <c r="F64" s="191">
        <v>11150</v>
      </c>
      <c r="G64" s="191">
        <v>12231</v>
      </c>
      <c r="H64" s="191">
        <v>12030</v>
      </c>
      <c r="I64" s="191">
        <v>11832</v>
      </c>
      <c r="J64" s="191">
        <v>12653</v>
      </c>
      <c r="K64" s="191">
        <v>12108</v>
      </c>
      <c r="L64" s="191">
        <v>12424</v>
      </c>
      <c r="M64" s="191">
        <v>12151</v>
      </c>
      <c r="N64" s="191">
        <v>11984</v>
      </c>
      <c r="O64" s="191">
        <v>13105</v>
      </c>
      <c r="P64" s="435">
        <f t="shared" si="0"/>
        <v>2.0374752409055996</v>
      </c>
      <c r="Q64" s="191">
        <f t="shared" si="1"/>
        <v>1121</v>
      </c>
      <c r="R64" s="435">
        <f t="shared" si="2"/>
        <v>9.3541388518024071</v>
      </c>
      <c r="S64" s="402"/>
    </row>
    <row r="65" spans="1:19" s="218" customFormat="1" ht="10.199999999999999">
      <c r="A65" s="220" t="s">
        <v>164</v>
      </c>
      <c r="B65" s="222" t="s">
        <v>166</v>
      </c>
      <c r="C65" s="222" t="s">
        <v>166</v>
      </c>
      <c r="D65" s="222" t="s">
        <v>166</v>
      </c>
      <c r="E65" s="222" t="s">
        <v>166</v>
      </c>
      <c r="F65" s="222" t="s">
        <v>166</v>
      </c>
      <c r="G65" s="222" t="s">
        <v>166</v>
      </c>
      <c r="H65" s="222">
        <v>1742</v>
      </c>
      <c r="I65" s="222">
        <v>1442</v>
      </c>
      <c r="J65" s="222">
        <v>1515</v>
      </c>
      <c r="K65" s="222">
        <v>1689</v>
      </c>
      <c r="L65" s="222">
        <v>1683</v>
      </c>
      <c r="M65" s="222">
        <v>1710</v>
      </c>
      <c r="N65" s="222">
        <v>1739</v>
      </c>
      <c r="O65" s="222">
        <v>1952</v>
      </c>
      <c r="P65" s="435">
        <f t="shared" si="0"/>
        <v>0.30348353073237166</v>
      </c>
      <c r="Q65" s="191">
        <f t="shared" si="1"/>
        <v>213</v>
      </c>
      <c r="R65" s="435">
        <f t="shared" si="2"/>
        <v>12.248418631397362</v>
      </c>
      <c r="S65" s="402"/>
    </row>
    <row r="66" spans="1:19" s="218" customFormat="1" ht="10.199999999999999">
      <c r="A66" s="220"/>
      <c r="B66" s="222"/>
      <c r="C66" s="222"/>
      <c r="D66" s="222"/>
      <c r="E66" s="222"/>
      <c r="F66" s="222"/>
      <c r="G66" s="222"/>
      <c r="H66" s="222"/>
      <c r="I66" s="222"/>
      <c r="J66" s="222"/>
      <c r="K66" s="222"/>
      <c r="L66" s="222"/>
      <c r="M66" s="222"/>
      <c r="N66" s="222"/>
      <c r="O66" s="222"/>
      <c r="P66" s="191"/>
      <c r="Q66" s="191"/>
      <c r="R66" s="435"/>
      <c r="S66" s="402"/>
    </row>
    <row r="67" spans="1:19" s="218" customFormat="1" ht="10.199999999999999">
      <c r="A67" s="223" t="s">
        <v>9</v>
      </c>
      <c r="B67" s="192">
        <v>621483</v>
      </c>
      <c r="C67" s="192">
        <v>620875</v>
      </c>
      <c r="D67" s="192">
        <v>628728</v>
      </c>
      <c r="E67" s="192">
        <v>632739</v>
      </c>
      <c r="F67" s="192">
        <v>626503</v>
      </c>
      <c r="G67" s="192">
        <v>621821</v>
      </c>
      <c r="H67" s="192">
        <v>619676</v>
      </c>
      <c r="I67" s="192">
        <v>620429</v>
      </c>
      <c r="J67" s="192">
        <v>620808</v>
      </c>
      <c r="K67" s="192">
        <v>625914</v>
      </c>
      <c r="L67" s="192">
        <f>SUM(L46:L65)</f>
        <v>630619</v>
      </c>
      <c r="M67" s="192">
        <f>SUM(M46:M65)</f>
        <v>639315</v>
      </c>
      <c r="N67" s="192">
        <f>SUM(N46:N65)</f>
        <v>633253</v>
      </c>
      <c r="O67" s="192">
        <f>SUM(O46:O65)</f>
        <v>643198</v>
      </c>
      <c r="P67" s="436">
        <v>100</v>
      </c>
      <c r="Q67" s="192">
        <f>O67-N67</f>
        <v>9945</v>
      </c>
      <c r="R67" s="436">
        <f>((O67/N67)-1)*100</f>
        <v>1.5704623586465516</v>
      </c>
      <c r="S67" s="402"/>
    </row>
    <row r="68" spans="1:19" s="218" customFormat="1" ht="10.199999999999999">
      <c r="A68" s="223" t="s">
        <v>24</v>
      </c>
      <c r="B68" s="192">
        <v>2160072</v>
      </c>
      <c r="C68" s="192">
        <v>2146956</v>
      </c>
      <c r="D68" s="192">
        <v>2170097</v>
      </c>
      <c r="E68" s="192">
        <v>2186590</v>
      </c>
      <c r="F68" s="192">
        <v>2186590</v>
      </c>
      <c r="G68" s="192">
        <v>2181218</v>
      </c>
      <c r="H68" s="192">
        <v>2202641</v>
      </c>
      <c r="I68" s="192">
        <v>2222548</v>
      </c>
      <c r="J68" s="192">
        <v>2254310</v>
      </c>
      <c r="K68" s="192">
        <v>2296340</v>
      </c>
      <c r="L68" s="192">
        <v>2342097</v>
      </c>
      <c r="M68" s="192">
        <v>2382023</v>
      </c>
      <c r="N68" s="192">
        <v>2352571</v>
      </c>
      <c r="O68" s="192">
        <v>2407534</v>
      </c>
      <c r="P68" s="192"/>
      <c r="Q68" s="192">
        <f>O68-N68</f>
        <v>54963</v>
      </c>
      <c r="R68" s="436">
        <f>((O68/N68)-1)*100</f>
        <v>2.3362950576199415</v>
      </c>
      <c r="S68" s="402"/>
    </row>
    <row r="69" spans="1:19" s="218" customFormat="1" ht="10.199999999999999">
      <c r="A69" s="223" t="s">
        <v>25</v>
      </c>
      <c r="B69" s="192">
        <v>993699</v>
      </c>
      <c r="C69" s="192">
        <v>993185</v>
      </c>
      <c r="D69" s="192">
        <v>1017610</v>
      </c>
      <c r="E69" s="192">
        <v>1013476</v>
      </c>
      <c r="F69" s="192">
        <v>1013476</v>
      </c>
      <c r="G69" s="192">
        <v>1010173</v>
      </c>
      <c r="H69" s="192">
        <v>1013134</v>
      </c>
      <c r="I69" s="192">
        <v>1020617</v>
      </c>
      <c r="J69" s="192">
        <v>1035312</v>
      </c>
      <c r="K69" s="192">
        <v>1050689</v>
      </c>
      <c r="L69" s="192">
        <v>1064796</v>
      </c>
      <c r="M69" s="192">
        <v>1078275</v>
      </c>
      <c r="N69" s="192">
        <v>1074777</v>
      </c>
      <c r="O69" s="192">
        <v>1101440</v>
      </c>
      <c r="P69" s="192"/>
      <c r="Q69" s="192">
        <f>O69-N69</f>
        <v>26663</v>
      </c>
      <c r="R69" s="436">
        <f>((O69/N69)-1)*100</f>
        <v>2.4807936902259797</v>
      </c>
      <c r="S69" s="402"/>
    </row>
    <row r="70" spans="1:19" s="226" customFormat="1" ht="10.199999999999999">
      <c r="A70" s="223" t="s">
        <v>26</v>
      </c>
      <c r="B70" s="192">
        <v>3775254</v>
      </c>
      <c r="C70" s="192">
        <v>3761016</v>
      </c>
      <c r="D70" s="192">
        <v>3816435</v>
      </c>
      <c r="E70" s="192">
        <v>3832805</v>
      </c>
      <c r="F70" s="192">
        <v>3826569</v>
      </c>
      <c r="G70" s="192">
        <v>3813212</v>
      </c>
      <c r="H70" s="192">
        <v>3835451</v>
      </c>
      <c r="I70" s="192">
        <v>3863594</v>
      </c>
      <c r="J70" s="192">
        <v>3910430</v>
      </c>
      <c r="K70" s="192">
        <v>3972943</v>
      </c>
      <c r="L70" s="192">
        <f>SUM(L67:L69)</f>
        <v>4037512</v>
      </c>
      <c r="M70" s="192">
        <f>SUM(M67:M69)</f>
        <v>4099613</v>
      </c>
      <c r="N70" s="192">
        <f>SUM(N67:N69)</f>
        <v>4060601</v>
      </c>
      <c r="O70" s="192">
        <f>SUM(O67:O69)</f>
        <v>4152172</v>
      </c>
      <c r="P70" s="192"/>
      <c r="Q70" s="192">
        <f>O70-N70</f>
        <v>91571</v>
      </c>
      <c r="R70" s="436">
        <f>((O70/N70)-1)*100</f>
        <v>2.255109526890231</v>
      </c>
      <c r="S70" s="402"/>
    </row>
    <row r="71" spans="1:19" s="230" customFormat="1" ht="10.199999999999999">
      <c r="A71" s="227"/>
      <c r="B71" s="210"/>
      <c r="C71" s="210"/>
      <c r="D71" s="210"/>
      <c r="E71" s="210"/>
      <c r="F71" s="210"/>
      <c r="G71" s="210"/>
      <c r="H71" s="210"/>
      <c r="I71" s="210"/>
      <c r="J71" s="437"/>
      <c r="K71" s="399"/>
      <c r="L71" s="399"/>
      <c r="M71" s="399"/>
      <c r="N71" s="399"/>
      <c r="O71" s="399"/>
      <c r="P71" s="399"/>
      <c r="Q71" s="228"/>
      <c r="R71" s="229"/>
    </row>
    <row r="72" spans="1:19" s="235" customFormat="1" ht="10.199999999999999">
      <c r="A72" s="231" t="s">
        <v>27</v>
      </c>
      <c r="B72" s="53">
        <v>16.46201818473671</v>
      </c>
      <c r="C72" s="53">
        <v>16.508172259836172</v>
      </c>
      <c r="D72" s="53">
        <v>16.508510085955326</v>
      </c>
      <c r="E72" s="53">
        <v>16.508510085955326</v>
      </c>
      <c r="F72" s="53">
        <v>16.372447484940164</v>
      </c>
      <c r="G72" s="53">
        <v>16.307013614768863</v>
      </c>
      <c r="H72" s="53">
        <v>16.156535437423134</v>
      </c>
      <c r="I72" s="53">
        <v>16.058338427898995</v>
      </c>
      <c r="J72" s="53">
        <v>15.875696534652201</v>
      </c>
      <c r="K72" s="53">
        <v>15.75441681393365</v>
      </c>
      <c r="L72" s="53">
        <f>L67/L70*100</f>
        <v>15.619000017832766</v>
      </c>
      <c r="M72" s="53">
        <f>M67/M70*100</f>
        <v>15.594520751105042</v>
      </c>
      <c r="N72" s="53">
        <f>N67/N70*100</f>
        <v>15.595056002793676</v>
      </c>
      <c r="O72" s="53">
        <f>O67/O70*100</f>
        <v>15.490639597781595</v>
      </c>
      <c r="P72" s="232"/>
      <c r="Q72" s="232"/>
      <c r="R72" s="233"/>
    </row>
    <row r="73" spans="1:19" s="235" customFormat="1" ht="10.199999999999999">
      <c r="A73" s="213"/>
      <c r="B73" s="215"/>
      <c r="C73" s="215"/>
      <c r="D73" s="215"/>
      <c r="E73" s="215"/>
      <c r="F73" s="215"/>
      <c r="G73" s="215"/>
      <c r="H73" s="215"/>
      <c r="I73" s="215"/>
      <c r="J73" s="215"/>
      <c r="K73" s="215"/>
      <c r="L73" s="215"/>
      <c r="M73" s="215"/>
      <c r="N73" s="215"/>
      <c r="O73" s="215"/>
      <c r="P73" s="215"/>
      <c r="Q73" s="215"/>
      <c r="R73" s="216"/>
    </row>
    <row r="74" spans="1:19" s="235" customFormat="1" ht="22.5" customHeight="1">
      <c r="A74" s="559" t="s">
        <v>170</v>
      </c>
      <c r="B74" s="559"/>
      <c r="C74" s="559"/>
      <c r="D74" s="559"/>
      <c r="E74" s="559"/>
      <c r="F74" s="559"/>
      <c r="G74" s="559"/>
      <c r="H74" s="559"/>
      <c r="I74" s="559"/>
      <c r="J74" s="559"/>
      <c r="K74" s="559"/>
      <c r="L74" s="559"/>
      <c r="M74" s="559"/>
      <c r="N74" s="559"/>
      <c r="O74" s="559"/>
      <c r="P74" s="559"/>
    </row>
    <row r="75" spans="1:19" s="237" customFormat="1" ht="10.199999999999999">
      <c r="A75" s="218" t="s">
        <v>171</v>
      </c>
      <c r="B75" s="218"/>
      <c r="C75" s="218"/>
      <c r="D75" s="218"/>
      <c r="E75" s="218"/>
      <c r="F75" s="202"/>
      <c r="G75" s="218"/>
      <c r="H75" s="218"/>
      <c r="I75" s="202"/>
      <c r="J75" s="202"/>
      <c r="K75" s="202"/>
      <c r="L75" s="202"/>
      <c r="M75" s="202"/>
      <c r="N75" s="202"/>
      <c r="O75" s="202"/>
    </row>
    <row r="76" spans="1:19" s="242" customFormat="1" ht="10.199999999999999">
      <c r="A76" s="69" t="s">
        <v>189</v>
      </c>
      <c r="B76" s="239"/>
      <c r="C76" s="239"/>
      <c r="D76" s="239"/>
      <c r="E76" s="239"/>
      <c r="F76" s="240"/>
      <c r="G76" s="239"/>
      <c r="H76" s="239"/>
      <c r="I76" s="240"/>
      <c r="J76" s="240"/>
      <c r="K76" s="240"/>
      <c r="L76" s="240"/>
      <c r="M76" s="240"/>
      <c r="N76" s="240"/>
      <c r="O76" s="240"/>
    </row>
    <row r="77" spans="1:19">
      <c r="A77" s="243"/>
      <c r="B77" s="244"/>
      <c r="C77" s="245"/>
      <c r="D77" s="245"/>
      <c r="E77" s="245"/>
      <c r="F77" s="234"/>
      <c r="G77" s="234"/>
      <c r="H77" s="234"/>
      <c r="I77" s="234"/>
      <c r="J77" s="234"/>
      <c r="K77" s="218"/>
      <c r="L77" s="224"/>
    </row>
    <row r="78" spans="1:19">
      <c r="A78" s="243"/>
      <c r="B78" s="244"/>
      <c r="C78" s="245"/>
      <c r="D78" s="245"/>
      <c r="E78" s="245"/>
      <c r="F78" s="234"/>
      <c r="G78" s="234"/>
      <c r="H78" s="234"/>
      <c r="I78" s="234"/>
      <c r="J78" s="234"/>
      <c r="K78" s="218"/>
      <c r="L78" s="224"/>
    </row>
    <row r="79" spans="1:19">
      <c r="A79" s="243"/>
      <c r="B79" s="244"/>
      <c r="C79" s="245"/>
      <c r="D79" s="245"/>
      <c r="E79" s="245"/>
      <c r="F79" s="234"/>
      <c r="G79" s="234"/>
      <c r="H79" s="234"/>
      <c r="I79" s="234"/>
      <c r="J79" s="234"/>
      <c r="K79" s="218"/>
      <c r="L79" s="224"/>
    </row>
    <row r="80" spans="1:19">
      <c r="A80" s="243"/>
      <c r="B80" s="244"/>
      <c r="C80" s="245"/>
      <c r="D80" s="245"/>
      <c r="E80" s="245"/>
      <c r="F80" s="234"/>
      <c r="G80" s="234"/>
      <c r="H80" s="234"/>
      <c r="I80" s="234"/>
      <c r="J80" s="234"/>
      <c r="K80" s="218"/>
      <c r="L80" s="224"/>
    </row>
    <row r="81" spans="1:12">
      <c r="A81" s="243"/>
      <c r="B81" s="244"/>
      <c r="C81" s="245"/>
      <c r="D81" s="245"/>
      <c r="E81" s="245"/>
      <c r="F81" s="234"/>
      <c r="G81" s="234"/>
      <c r="H81" s="234"/>
      <c r="I81" s="234"/>
      <c r="J81" s="234"/>
      <c r="K81" s="218"/>
      <c r="L81" s="224"/>
    </row>
    <row r="82" spans="1:12">
      <c r="A82" s="243"/>
      <c r="B82" s="244"/>
      <c r="C82" s="245"/>
      <c r="D82" s="245"/>
      <c r="E82" s="245"/>
      <c r="F82" s="234"/>
      <c r="G82" s="234"/>
      <c r="H82" s="234"/>
      <c r="I82" s="234"/>
      <c r="J82" s="234"/>
      <c r="K82" s="218"/>
      <c r="L82" s="224"/>
    </row>
    <row r="83" spans="1:12">
      <c r="A83" s="243"/>
      <c r="B83" s="244"/>
      <c r="C83" s="245"/>
      <c r="D83" s="245"/>
      <c r="E83" s="245"/>
      <c r="F83" s="234"/>
      <c r="G83" s="234"/>
      <c r="H83" s="234"/>
      <c r="I83" s="234"/>
      <c r="J83" s="234"/>
      <c r="K83" s="218"/>
      <c r="L83" s="224"/>
    </row>
    <row r="84" spans="1:12">
      <c r="A84" s="243"/>
      <c r="B84" s="244"/>
      <c r="C84" s="245"/>
      <c r="D84" s="245"/>
      <c r="E84" s="245"/>
      <c r="F84" s="234"/>
      <c r="G84" s="234"/>
      <c r="H84" s="234"/>
      <c r="I84" s="234"/>
      <c r="J84" s="234"/>
      <c r="K84" s="218"/>
      <c r="L84" s="224"/>
    </row>
    <row r="85" spans="1:12">
      <c r="A85" s="243"/>
      <c r="B85" s="244"/>
      <c r="C85" s="245"/>
      <c r="D85" s="245"/>
      <c r="E85" s="245"/>
      <c r="F85" s="234"/>
      <c r="G85" s="234"/>
      <c r="H85" s="234"/>
      <c r="I85" s="234"/>
      <c r="J85" s="234"/>
      <c r="K85" s="218"/>
      <c r="L85" s="224"/>
    </row>
    <row r="86" spans="1:12">
      <c r="A86" s="243"/>
      <c r="B86" s="244"/>
      <c r="C86" s="245"/>
      <c r="D86" s="245"/>
      <c r="E86" s="245"/>
      <c r="F86" s="234"/>
      <c r="G86" s="234"/>
      <c r="H86" s="234"/>
      <c r="I86" s="234"/>
      <c r="J86" s="234"/>
      <c r="K86" s="218"/>
      <c r="L86" s="224"/>
    </row>
    <row r="87" spans="1:12">
      <c r="A87" s="243"/>
      <c r="B87" s="244"/>
      <c r="C87" s="245"/>
      <c r="D87" s="245"/>
      <c r="E87" s="245"/>
      <c r="F87" s="234"/>
      <c r="G87" s="234"/>
      <c r="H87" s="234"/>
      <c r="I87" s="234"/>
      <c r="J87" s="234"/>
      <c r="K87" s="218"/>
      <c r="L87" s="224"/>
    </row>
    <row r="88" spans="1:12">
      <c r="A88" s="243"/>
      <c r="B88" s="244"/>
      <c r="C88" s="245"/>
      <c r="D88" s="245"/>
      <c r="E88" s="245"/>
      <c r="F88" s="234"/>
      <c r="G88" s="234"/>
      <c r="H88" s="234"/>
      <c r="I88" s="234"/>
      <c r="J88" s="234"/>
      <c r="K88" s="218"/>
      <c r="L88" s="224"/>
    </row>
    <row r="89" spans="1:12">
      <c r="A89" s="243"/>
      <c r="B89" s="244"/>
      <c r="C89" s="245"/>
      <c r="D89" s="245"/>
      <c r="E89" s="245"/>
      <c r="F89" s="234"/>
      <c r="G89" s="234"/>
      <c r="H89" s="234"/>
      <c r="I89" s="234"/>
      <c r="J89" s="234"/>
      <c r="K89" s="218"/>
      <c r="L89" s="224"/>
    </row>
    <row r="90" spans="1:12">
      <c r="A90" s="243"/>
      <c r="B90" s="244"/>
      <c r="C90" s="245"/>
      <c r="D90" s="245"/>
      <c r="E90" s="245"/>
      <c r="F90" s="234"/>
      <c r="G90" s="234"/>
      <c r="H90" s="234"/>
      <c r="I90" s="234"/>
      <c r="J90" s="234"/>
      <c r="K90" s="218"/>
      <c r="L90" s="224"/>
    </row>
    <row r="91" spans="1:12">
      <c r="A91" s="243"/>
      <c r="B91" s="244"/>
      <c r="C91" s="245"/>
      <c r="D91" s="245"/>
      <c r="E91" s="245"/>
      <c r="F91" s="234"/>
      <c r="G91" s="234"/>
      <c r="H91" s="234"/>
      <c r="I91" s="234"/>
      <c r="J91" s="234"/>
      <c r="K91" s="218"/>
      <c r="L91" s="224"/>
    </row>
    <row r="92" spans="1:12">
      <c r="A92" s="243"/>
      <c r="B92" s="244"/>
      <c r="C92" s="245"/>
      <c r="D92" s="245"/>
      <c r="E92" s="245"/>
      <c r="F92" s="234"/>
      <c r="G92" s="234"/>
      <c r="H92" s="234"/>
      <c r="I92" s="234"/>
      <c r="J92" s="234"/>
      <c r="K92" s="218"/>
      <c r="L92" s="224"/>
    </row>
    <row r="93" spans="1:12">
      <c r="A93" s="243"/>
      <c r="B93" s="244"/>
      <c r="C93" s="245"/>
      <c r="D93" s="245"/>
      <c r="E93" s="245"/>
      <c r="F93" s="234"/>
      <c r="G93" s="234"/>
      <c r="H93" s="234"/>
      <c r="I93" s="234"/>
      <c r="J93" s="234"/>
      <c r="K93" s="218"/>
      <c r="L93" s="224"/>
    </row>
    <row r="94" spans="1:12">
      <c r="A94" s="246"/>
      <c r="B94" s="247"/>
      <c r="C94" s="225"/>
      <c r="D94" s="225"/>
      <c r="E94" s="225"/>
      <c r="F94" s="248"/>
      <c r="G94" s="248"/>
      <c r="H94" s="248"/>
      <c r="I94" s="248"/>
      <c r="J94" s="248"/>
      <c r="K94" s="248"/>
      <c r="L94" s="249"/>
    </row>
    <row r="95" spans="1:12">
      <c r="A95" s="246"/>
      <c r="B95" s="247"/>
      <c r="C95" s="225"/>
      <c r="D95" s="225"/>
      <c r="E95" s="225"/>
      <c r="F95" s="225"/>
      <c r="G95" s="225"/>
      <c r="H95" s="225"/>
      <c r="I95" s="225"/>
      <c r="J95" s="225"/>
      <c r="K95" s="218"/>
      <c r="L95" s="225"/>
    </row>
    <row r="96" spans="1:12">
      <c r="A96" s="246"/>
      <c r="B96" s="247"/>
      <c r="C96" s="225"/>
      <c r="D96" s="225"/>
      <c r="E96" s="225"/>
      <c r="F96" s="225"/>
      <c r="G96" s="225"/>
      <c r="H96" s="225"/>
      <c r="I96" s="225"/>
      <c r="J96" s="225"/>
      <c r="K96" s="218"/>
      <c r="L96" s="225"/>
    </row>
    <row r="97" spans="1:12">
      <c r="A97" s="246"/>
      <c r="B97" s="247"/>
      <c r="C97" s="225"/>
      <c r="D97" s="225"/>
      <c r="E97" s="225"/>
      <c r="F97" s="225"/>
      <c r="G97" s="225"/>
      <c r="H97" s="225"/>
      <c r="I97" s="225"/>
      <c r="J97" s="225"/>
      <c r="K97" s="226"/>
      <c r="L97" s="225"/>
    </row>
    <row r="98" spans="1:12">
      <c r="A98" s="250"/>
      <c r="B98" s="251"/>
      <c r="C98" s="236"/>
      <c r="D98" s="236"/>
      <c r="E98" s="236"/>
      <c r="F98" s="236"/>
      <c r="G98" s="236"/>
      <c r="H98" s="236"/>
      <c r="I98" s="236"/>
      <c r="J98" s="236"/>
      <c r="K98" s="235"/>
      <c r="L98" s="236"/>
    </row>
  </sheetData>
  <mergeCells count="35">
    <mergeCell ref="E43:E44"/>
    <mergeCell ref="J43:J44"/>
    <mergeCell ref="F43:F44"/>
    <mergeCell ref="G43:G44"/>
    <mergeCell ref="E9:E10"/>
    <mergeCell ref="I43:I44"/>
    <mergeCell ref="G9:G10"/>
    <mergeCell ref="Q9:Q10"/>
    <mergeCell ref="L43:L44"/>
    <mergeCell ref="O9:O10"/>
    <mergeCell ref="Q43:R43"/>
    <mergeCell ref="F9:F10"/>
    <mergeCell ref="H43:H44"/>
    <mergeCell ref="P43:P44"/>
    <mergeCell ref="M43:M44"/>
    <mergeCell ref="N9:N10"/>
    <mergeCell ref="K43:K44"/>
    <mergeCell ref="O43:O44"/>
    <mergeCell ref="N43:N44"/>
    <mergeCell ref="A74:P74"/>
    <mergeCell ref="P9:P10"/>
    <mergeCell ref="H9:H10"/>
    <mergeCell ref="I9:I10"/>
    <mergeCell ref="J9:J10"/>
    <mergeCell ref="K9:K10"/>
    <mergeCell ref="L9:L10"/>
    <mergeCell ref="M9:M10"/>
    <mergeCell ref="A9:A10"/>
    <mergeCell ref="B9:B10"/>
    <mergeCell ref="C9:C10"/>
    <mergeCell ref="D9:D10"/>
    <mergeCell ref="A43:A44"/>
    <mergeCell ref="B43:B44"/>
    <mergeCell ref="C43:C44"/>
    <mergeCell ref="D43:D44"/>
  </mergeCells>
  <hyperlinks>
    <hyperlink ref="Q2" location="D!A1" display="Retour au menu" xr:uid="{00000000-0004-0000-0900-000000000000}"/>
  </hyperlinks>
  <pageMargins left="0.70866141732283472" right="0.70866141732283472" top="0.74803149606299213" bottom="0.74803149606299213" header="0.31496062992125984" footer="0.31496062992125984"/>
  <pageSetup paperSize="9" scale="70" fitToHeight="0" orientation="landscape" r:id="rId1"/>
  <headerFooter>
    <oddFooter>&amp;L&amp;8&amp;K002060Le marché du travail bruxellois - Données statistiques - Emploi salarié et établissements 
Élaboration :  view.brussels, www.actiris.be&amp;R&amp;P</oddFooter>
  </headerFooter>
  <rowBreaks count="1" manualBreakCount="1">
    <brk id="41" max="1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64"/>
  <sheetViews>
    <sheetView zoomScaleNormal="100" zoomScalePageLayoutView="110" workbookViewId="0">
      <selection activeCell="A2" sqref="A2"/>
    </sheetView>
  </sheetViews>
  <sheetFormatPr baseColWidth="10" defaultColWidth="9.88671875" defaultRowHeight="11.4"/>
  <cols>
    <col min="1" max="1" width="3.5546875" style="153" customWidth="1"/>
    <col min="2" max="2" width="41" style="153" customWidth="1"/>
    <col min="3" max="3" width="10.109375" style="153" customWidth="1"/>
    <col min="4" max="4" width="6.33203125" style="153" customWidth="1"/>
    <col min="5" max="5" width="10.109375" style="153" customWidth="1"/>
    <col min="6" max="6" width="6.33203125" style="153" customWidth="1"/>
    <col min="7" max="7" width="10.109375" style="153" customWidth="1"/>
    <col min="8" max="8" width="6.33203125" style="153" customWidth="1"/>
    <col min="9" max="9" width="10.109375" style="153" customWidth="1"/>
    <col min="10" max="10" width="6.33203125" style="153" customWidth="1"/>
    <col min="11" max="11" width="10.109375" style="148" customWidth="1"/>
    <col min="12" max="16384" width="9.88671875" style="153"/>
  </cols>
  <sheetData>
    <row r="1" spans="1:11" s="78" customFormat="1" ht="10.199999999999999">
      <c r="K1" s="25"/>
    </row>
    <row r="2" spans="1:11" s="79" customFormat="1" ht="18">
      <c r="A2" s="26" t="s">
        <v>19</v>
      </c>
      <c r="K2" s="368" t="s">
        <v>20</v>
      </c>
    </row>
    <row r="3" spans="1:11" s="1" customFormat="1" ht="10.199999999999999">
      <c r="A3" s="37"/>
      <c r="K3" s="2"/>
    </row>
    <row r="4" spans="1:11" s="4" customFormat="1" ht="15" customHeight="1">
      <c r="A4" s="33" t="s">
        <v>172</v>
      </c>
      <c r="K4" s="5"/>
    </row>
    <row r="5" spans="1:11" s="1" customFormat="1" ht="10.199999999999999">
      <c r="A5" s="37"/>
      <c r="K5" s="2"/>
    </row>
    <row r="6" spans="1:11" s="5" customFormat="1" ht="13.2">
      <c r="A6" s="2"/>
      <c r="B6" s="2"/>
      <c r="C6" s="32"/>
      <c r="D6" s="2"/>
      <c r="E6" s="2"/>
      <c r="F6" s="2"/>
      <c r="G6" s="2"/>
      <c r="H6" s="2"/>
      <c r="I6" s="2"/>
      <c r="J6" s="2"/>
      <c r="K6" s="2"/>
    </row>
    <row r="7" spans="1:11">
      <c r="A7" s="76" t="s">
        <v>206</v>
      </c>
      <c r="B7" s="76"/>
      <c r="C7" s="76"/>
      <c r="D7" s="76"/>
      <c r="E7" s="76"/>
      <c r="F7" s="76"/>
      <c r="G7" s="76"/>
      <c r="H7" s="76"/>
      <c r="I7" s="76"/>
      <c r="J7" s="76"/>
      <c r="K7" s="76"/>
    </row>
    <row r="8" spans="1:11">
      <c r="A8" s="2"/>
      <c r="B8" s="2"/>
      <c r="C8" s="32"/>
      <c r="D8" s="2"/>
      <c r="E8" s="2"/>
      <c r="F8" s="2"/>
      <c r="G8" s="2"/>
      <c r="H8" s="2"/>
      <c r="I8" s="2"/>
      <c r="J8" s="2"/>
      <c r="K8" s="2"/>
    </row>
    <row r="9" spans="1:11" ht="12.75" customHeight="1">
      <c r="A9" s="578"/>
      <c r="B9" s="579"/>
      <c r="C9" s="495" t="s">
        <v>9</v>
      </c>
      <c r="D9" s="496"/>
      <c r="E9" s="495" t="s">
        <v>24</v>
      </c>
      <c r="F9" s="496"/>
      <c r="G9" s="495" t="s">
        <v>25</v>
      </c>
      <c r="H9" s="496"/>
      <c r="I9" s="495" t="s">
        <v>26</v>
      </c>
      <c r="J9" s="576"/>
      <c r="K9" s="503" t="s">
        <v>32</v>
      </c>
    </row>
    <row r="10" spans="1:11" ht="12.75" customHeight="1">
      <c r="A10" s="580"/>
      <c r="B10" s="581"/>
      <c r="C10" s="497"/>
      <c r="D10" s="498"/>
      <c r="E10" s="497"/>
      <c r="F10" s="498"/>
      <c r="G10" s="497"/>
      <c r="H10" s="498"/>
      <c r="I10" s="497"/>
      <c r="J10" s="577"/>
      <c r="K10" s="504"/>
    </row>
    <row r="11" spans="1:11" ht="15" customHeight="1">
      <c r="A11" s="580"/>
      <c r="B11" s="581"/>
      <c r="C11" s="505" t="s">
        <v>22</v>
      </c>
      <c r="D11" s="505" t="s">
        <v>33</v>
      </c>
      <c r="E11" s="505" t="s">
        <v>22</v>
      </c>
      <c r="F11" s="505" t="s">
        <v>33</v>
      </c>
      <c r="G11" s="505" t="s">
        <v>22</v>
      </c>
      <c r="H11" s="505" t="s">
        <v>33</v>
      </c>
      <c r="I11" s="505" t="s">
        <v>22</v>
      </c>
      <c r="J11" s="507" t="s">
        <v>33</v>
      </c>
      <c r="K11" s="509" t="s">
        <v>33</v>
      </c>
    </row>
    <row r="12" spans="1:11" ht="15" customHeight="1">
      <c r="A12" s="582"/>
      <c r="B12" s="583"/>
      <c r="C12" s="506"/>
      <c r="D12" s="506"/>
      <c r="E12" s="506"/>
      <c r="F12" s="506"/>
      <c r="G12" s="506"/>
      <c r="H12" s="506"/>
      <c r="I12" s="506"/>
      <c r="J12" s="508"/>
      <c r="K12" s="510"/>
    </row>
    <row r="13" spans="1:11">
      <c r="A13" s="25"/>
      <c r="B13" s="25"/>
      <c r="C13" s="47"/>
      <c r="D13" s="46"/>
      <c r="E13" s="47"/>
      <c r="F13" s="85"/>
      <c r="G13" s="47"/>
      <c r="H13" s="46"/>
      <c r="I13" s="25"/>
      <c r="J13" s="47"/>
      <c r="K13" s="87"/>
    </row>
    <row r="14" spans="1:11">
      <c r="A14" s="88" t="s">
        <v>35</v>
      </c>
      <c r="B14" s="89"/>
      <c r="C14" s="101">
        <v>35</v>
      </c>
      <c r="D14" s="118">
        <f>C14/C$58*100</f>
        <v>9.092562284051646E-2</v>
      </c>
      <c r="E14" s="101">
        <v>3799</v>
      </c>
      <c r="F14" s="118">
        <f>E14/E$58*100</f>
        <v>2.1512013091806859</v>
      </c>
      <c r="G14" s="101">
        <v>1618</v>
      </c>
      <c r="H14" s="118">
        <f>G14/G$58*100</f>
        <v>1.7858522532863876</v>
      </c>
      <c r="I14" s="101">
        <f>SUM(C14,E14,G14)</f>
        <v>5452</v>
      </c>
      <c r="J14" s="118">
        <f>I14/I$58*100</f>
        <v>1.7834886634630169</v>
      </c>
      <c r="K14" s="118">
        <f>C14/I14*100</f>
        <v>0.64196625091709458</v>
      </c>
    </row>
    <row r="15" spans="1:11">
      <c r="A15" s="88" t="s">
        <v>36</v>
      </c>
      <c r="B15" s="89"/>
      <c r="C15" s="101">
        <v>3</v>
      </c>
      <c r="D15" s="118">
        <f t="shared" ref="D15:D56" si="0">C15/C$58*100</f>
        <v>7.793624814901411E-3</v>
      </c>
      <c r="E15" s="101">
        <v>32</v>
      </c>
      <c r="F15" s="118">
        <f t="shared" ref="F15:F56" si="1">E15/E$58*100</f>
        <v>1.812014790570728E-2</v>
      </c>
      <c r="G15" s="101">
        <v>82</v>
      </c>
      <c r="H15" s="118">
        <f t="shared" ref="H15:H56" si="2">G15/G$58*100</f>
        <v>9.050672729881569E-2</v>
      </c>
      <c r="I15" s="101">
        <f t="shared" ref="I15:I62" si="3">SUM(C15,E15,G15)</f>
        <v>117</v>
      </c>
      <c r="J15" s="118">
        <f t="shared" ref="J15:J56" si="4">I15/I$58*100</f>
        <v>3.8273692887962764E-2</v>
      </c>
      <c r="K15" s="118">
        <f t="shared" ref="K15:K58" si="5">C15/I15*100</f>
        <v>2.5641025641025639</v>
      </c>
    </row>
    <row r="16" spans="1:11">
      <c r="A16" s="88" t="s">
        <v>37</v>
      </c>
      <c r="B16" s="89"/>
      <c r="C16" s="101">
        <v>973</v>
      </c>
      <c r="D16" s="118">
        <f t="shared" si="0"/>
        <v>2.5277323149663573</v>
      </c>
      <c r="E16" s="101">
        <v>11325</v>
      </c>
      <c r="F16" s="118">
        <f t="shared" si="1"/>
        <v>6.4128335947542174</v>
      </c>
      <c r="G16" s="101">
        <v>5329</v>
      </c>
      <c r="H16" s="118">
        <f t="shared" si="2"/>
        <v>5.8818335338462049</v>
      </c>
      <c r="I16" s="101">
        <f t="shared" si="3"/>
        <v>17627</v>
      </c>
      <c r="J16" s="118">
        <f t="shared" si="4"/>
        <v>5.7662426028728166</v>
      </c>
      <c r="K16" s="118">
        <f t="shared" si="5"/>
        <v>5.5199409996028823</v>
      </c>
    </row>
    <row r="17" spans="1:11">
      <c r="A17" s="88" t="s">
        <v>112</v>
      </c>
      <c r="B17" s="89"/>
      <c r="C17" s="101">
        <v>38</v>
      </c>
      <c r="D17" s="118">
        <f t="shared" si="0"/>
        <v>9.8719247655417869E-2</v>
      </c>
      <c r="E17" s="101">
        <v>154</v>
      </c>
      <c r="F17" s="118">
        <f t="shared" si="1"/>
        <v>8.720321179621629E-2</v>
      </c>
      <c r="G17" s="101">
        <v>90</v>
      </c>
      <c r="H17" s="118">
        <f t="shared" si="2"/>
        <v>9.9336651913334295E-2</v>
      </c>
      <c r="I17" s="101">
        <f t="shared" si="3"/>
        <v>282</v>
      </c>
      <c r="J17" s="118">
        <f t="shared" si="4"/>
        <v>9.2249413627397428E-2</v>
      </c>
      <c r="K17" s="118">
        <f t="shared" si="5"/>
        <v>13.475177304964539</v>
      </c>
    </row>
    <row r="18" spans="1:11">
      <c r="A18" s="88" t="s">
        <v>113</v>
      </c>
      <c r="B18" s="89"/>
      <c r="C18" s="101">
        <v>70</v>
      </c>
      <c r="D18" s="118">
        <f t="shared" si="0"/>
        <v>0.18185124568103292</v>
      </c>
      <c r="E18" s="101">
        <v>892</v>
      </c>
      <c r="F18" s="118">
        <f t="shared" si="1"/>
        <v>0.50509912287159042</v>
      </c>
      <c r="G18" s="101">
        <v>594</v>
      </c>
      <c r="H18" s="118">
        <f t="shared" si="2"/>
        <v>0.65562190262800635</v>
      </c>
      <c r="I18" s="101">
        <f t="shared" si="3"/>
        <v>1556</v>
      </c>
      <c r="J18" s="118">
        <f t="shared" si="4"/>
        <v>0.50900740285188084</v>
      </c>
      <c r="K18" s="118">
        <f t="shared" si="5"/>
        <v>4.4987146529562985</v>
      </c>
    </row>
    <row r="19" spans="1:11">
      <c r="A19" s="88" t="s">
        <v>40</v>
      </c>
      <c r="B19" s="89"/>
      <c r="C19" s="101">
        <v>1707</v>
      </c>
      <c r="D19" s="118">
        <f t="shared" si="0"/>
        <v>4.4345725196789028</v>
      </c>
      <c r="E19" s="101">
        <v>18985</v>
      </c>
      <c r="F19" s="118">
        <f t="shared" si="1"/>
        <v>10.750343999682897</v>
      </c>
      <c r="G19" s="101">
        <v>10271</v>
      </c>
      <c r="H19" s="118">
        <f t="shared" si="2"/>
        <v>11.336519464465072</v>
      </c>
      <c r="I19" s="101">
        <f t="shared" si="3"/>
        <v>30963</v>
      </c>
      <c r="J19" s="118">
        <f t="shared" si="4"/>
        <v>10.128789340940093</v>
      </c>
      <c r="K19" s="118">
        <f t="shared" si="5"/>
        <v>5.5130316829764556</v>
      </c>
    </row>
    <row r="20" spans="1:11">
      <c r="A20" s="88" t="s">
        <v>41</v>
      </c>
      <c r="B20" s="89"/>
      <c r="C20" s="101">
        <f>SUM(C21:C23)</f>
        <v>7682</v>
      </c>
      <c r="D20" s="118">
        <f t="shared" si="0"/>
        <v>19.956875276024213</v>
      </c>
      <c r="E20" s="101">
        <f>SUM(E21:E23)</f>
        <v>41313</v>
      </c>
      <c r="F20" s="118">
        <f t="shared" si="1"/>
        <v>23.393677200890153</v>
      </c>
      <c r="G20" s="101">
        <f>SUM(G21:G23)</f>
        <v>20896</v>
      </c>
      <c r="H20" s="118">
        <f t="shared" si="2"/>
        <v>23.063763093122592</v>
      </c>
      <c r="I20" s="101">
        <f>SUM(I21:I23)</f>
        <v>69891</v>
      </c>
      <c r="J20" s="118">
        <f t="shared" si="4"/>
        <v>22.863133928483805</v>
      </c>
      <c r="K20" s="118">
        <f t="shared" si="5"/>
        <v>10.991400895680417</v>
      </c>
    </row>
    <row r="21" spans="1:11">
      <c r="A21" s="89"/>
      <c r="B21" s="89" t="s">
        <v>42</v>
      </c>
      <c r="C21" s="103">
        <v>557</v>
      </c>
      <c r="D21" s="119">
        <f t="shared" si="0"/>
        <v>1.4470163406333618</v>
      </c>
      <c r="E21" s="103">
        <v>4731</v>
      </c>
      <c r="F21" s="119">
        <f t="shared" si="1"/>
        <v>2.6789506169344106</v>
      </c>
      <c r="G21" s="103">
        <v>2987</v>
      </c>
      <c r="H21" s="119">
        <f t="shared" si="2"/>
        <v>3.296873102945884</v>
      </c>
      <c r="I21" s="103">
        <f t="shared" si="3"/>
        <v>8275</v>
      </c>
      <c r="J21" s="119">
        <f t="shared" si="4"/>
        <v>2.7069641764777082</v>
      </c>
      <c r="K21" s="119">
        <f t="shared" si="5"/>
        <v>6.7311178247734134</v>
      </c>
    </row>
    <row r="22" spans="1:11">
      <c r="A22" s="89"/>
      <c r="B22" s="89" t="s">
        <v>43</v>
      </c>
      <c r="C22" s="103">
        <v>1830</v>
      </c>
      <c r="D22" s="119">
        <f t="shared" si="0"/>
        <v>4.7541111370898603</v>
      </c>
      <c r="E22" s="103">
        <v>13110</v>
      </c>
      <c r="F22" s="119">
        <f t="shared" si="1"/>
        <v>7.423598095119452</v>
      </c>
      <c r="G22" s="103">
        <v>3955</v>
      </c>
      <c r="H22" s="119">
        <f t="shared" si="2"/>
        <v>4.365293981302635</v>
      </c>
      <c r="I22" s="103">
        <f t="shared" si="3"/>
        <v>18895</v>
      </c>
      <c r="J22" s="119">
        <f t="shared" si="4"/>
        <v>6.1810378386158664</v>
      </c>
      <c r="K22" s="119">
        <f t="shared" si="5"/>
        <v>9.6851018788039163</v>
      </c>
    </row>
    <row r="23" spans="1:11">
      <c r="A23" s="89"/>
      <c r="B23" s="89" t="s">
        <v>44</v>
      </c>
      <c r="C23" s="103">
        <v>5295</v>
      </c>
      <c r="D23" s="119">
        <f t="shared" si="0"/>
        <v>13.755747798300991</v>
      </c>
      <c r="E23" s="103">
        <v>23472</v>
      </c>
      <c r="F23" s="119">
        <f t="shared" si="1"/>
        <v>13.291128488836289</v>
      </c>
      <c r="G23" s="103">
        <v>13954</v>
      </c>
      <c r="H23" s="119">
        <f t="shared" si="2"/>
        <v>15.401596008874074</v>
      </c>
      <c r="I23" s="103">
        <f t="shared" si="3"/>
        <v>42721</v>
      </c>
      <c r="J23" s="119">
        <f t="shared" si="4"/>
        <v>13.975131913390232</v>
      </c>
      <c r="K23" s="119">
        <f t="shared" si="5"/>
        <v>12.394372790899091</v>
      </c>
    </row>
    <row r="24" spans="1:11">
      <c r="A24" s="88" t="s">
        <v>45</v>
      </c>
      <c r="B24" s="88"/>
      <c r="C24" s="101">
        <f>SUM(C25:C27)</f>
        <v>1456</v>
      </c>
      <c r="D24" s="118">
        <f t="shared" si="0"/>
        <v>3.7825059101654848</v>
      </c>
      <c r="E24" s="101">
        <f>SUM(E25:E27)</f>
        <v>7349</v>
      </c>
      <c r="F24" s="118">
        <f t="shared" si="1"/>
        <v>4.1614052174700875</v>
      </c>
      <c r="G24" s="101">
        <f>SUM(G25:G27)</f>
        <v>2557</v>
      </c>
      <c r="H24" s="118">
        <f t="shared" si="2"/>
        <v>2.8222646549155086</v>
      </c>
      <c r="I24" s="101">
        <f>SUM(I25:I27)</f>
        <v>11362</v>
      </c>
      <c r="J24" s="118">
        <f t="shared" si="4"/>
        <v>3.7168008426754948</v>
      </c>
      <c r="K24" s="118">
        <f t="shared" si="5"/>
        <v>12.814645308924485</v>
      </c>
    </row>
    <row r="25" spans="1:11">
      <c r="A25" s="89"/>
      <c r="B25" s="89" t="s">
        <v>46</v>
      </c>
      <c r="C25" s="103">
        <v>1109</v>
      </c>
      <c r="D25" s="119">
        <f t="shared" si="0"/>
        <v>2.8810433065752217</v>
      </c>
      <c r="E25" s="103">
        <v>4639</v>
      </c>
      <c r="F25" s="119">
        <f t="shared" si="1"/>
        <v>2.6268551917055025</v>
      </c>
      <c r="G25" s="103">
        <v>1718</v>
      </c>
      <c r="H25" s="119">
        <f t="shared" si="2"/>
        <v>1.8962263109678701</v>
      </c>
      <c r="I25" s="103">
        <f t="shared" si="3"/>
        <v>7466</v>
      </c>
      <c r="J25" s="119">
        <f t="shared" si="4"/>
        <v>2.4423195820643584</v>
      </c>
      <c r="K25" s="119">
        <f t="shared" si="5"/>
        <v>14.854004821859096</v>
      </c>
    </row>
    <row r="26" spans="1:11">
      <c r="A26" s="89"/>
      <c r="B26" s="89" t="s">
        <v>47</v>
      </c>
      <c r="C26" s="103">
        <v>140</v>
      </c>
      <c r="D26" s="119">
        <f t="shared" si="0"/>
        <v>0.36370249136206584</v>
      </c>
      <c r="E26" s="103">
        <v>1765</v>
      </c>
      <c r="F26" s="119">
        <f t="shared" si="1"/>
        <v>0.9994394079241673</v>
      </c>
      <c r="G26" s="103">
        <v>425</v>
      </c>
      <c r="H26" s="119">
        <f t="shared" si="2"/>
        <v>0.46908974514630081</v>
      </c>
      <c r="I26" s="103">
        <f t="shared" si="3"/>
        <v>2330</v>
      </c>
      <c r="J26" s="119">
        <f t="shared" si="4"/>
        <v>0.76220260195686518</v>
      </c>
      <c r="K26" s="119">
        <f t="shared" si="5"/>
        <v>6.0085836909871242</v>
      </c>
    </row>
    <row r="27" spans="1:11">
      <c r="A27" s="89"/>
      <c r="B27" s="89" t="s">
        <v>48</v>
      </c>
      <c r="C27" s="103">
        <v>207</v>
      </c>
      <c r="D27" s="119">
        <f t="shared" si="0"/>
        <v>0.53776011222819742</v>
      </c>
      <c r="E27" s="103">
        <v>945</v>
      </c>
      <c r="F27" s="119">
        <f t="shared" si="1"/>
        <v>0.53511061784041813</v>
      </c>
      <c r="G27" s="103">
        <v>414</v>
      </c>
      <c r="H27" s="119">
        <f t="shared" si="2"/>
        <v>0.45694859880133776</v>
      </c>
      <c r="I27" s="103">
        <f t="shared" si="3"/>
        <v>1566</v>
      </c>
      <c r="J27" s="119">
        <f t="shared" si="4"/>
        <v>0.51227865865427069</v>
      </c>
      <c r="K27" s="119">
        <f t="shared" si="5"/>
        <v>13.218390804597702</v>
      </c>
    </row>
    <row r="28" spans="1:11">
      <c r="A28" s="88" t="s">
        <v>49</v>
      </c>
      <c r="B28" s="88"/>
      <c r="C28" s="101">
        <v>3826</v>
      </c>
      <c r="D28" s="118">
        <f t="shared" si="0"/>
        <v>9.939469513937599</v>
      </c>
      <c r="E28" s="101">
        <v>16599</v>
      </c>
      <c r="F28" s="118">
        <f t="shared" si="1"/>
        <v>9.3992604714635988</v>
      </c>
      <c r="G28" s="101">
        <v>8016</v>
      </c>
      <c r="H28" s="118">
        <f t="shared" si="2"/>
        <v>8.8475844637476406</v>
      </c>
      <c r="I28" s="101">
        <f t="shared" si="3"/>
        <v>28441</v>
      </c>
      <c r="J28" s="118">
        <f t="shared" si="4"/>
        <v>9.3037786275773406</v>
      </c>
      <c r="K28" s="118">
        <f t="shared" si="5"/>
        <v>13.45241025280405</v>
      </c>
    </row>
    <row r="29" spans="1:11">
      <c r="A29" s="88" t="s">
        <v>50</v>
      </c>
      <c r="B29" s="88"/>
      <c r="C29" s="101">
        <f>SUM(C30:C33)</f>
        <v>1653</v>
      </c>
      <c r="D29" s="118">
        <f t="shared" si="0"/>
        <v>4.2942872730106778</v>
      </c>
      <c r="E29" s="101">
        <f>SUM(E30:E33)</f>
        <v>4557</v>
      </c>
      <c r="F29" s="118">
        <f t="shared" si="1"/>
        <v>2.5804223126971273</v>
      </c>
      <c r="G29" s="101">
        <f>SUM(G30:G33)</f>
        <v>1700</v>
      </c>
      <c r="H29" s="118">
        <f t="shared" si="2"/>
        <v>1.8763589805852032</v>
      </c>
      <c r="I29" s="101">
        <f>SUM(I30:I33)</f>
        <v>7910</v>
      </c>
      <c r="J29" s="118">
        <f t="shared" si="4"/>
        <v>2.5875633396904738</v>
      </c>
      <c r="K29" s="118">
        <f t="shared" si="5"/>
        <v>20.897597977243993</v>
      </c>
    </row>
    <row r="30" spans="1:11">
      <c r="A30" s="89"/>
      <c r="B30" s="89" t="s">
        <v>51</v>
      </c>
      <c r="C30" s="103">
        <v>130</v>
      </c>
      <c r="D30" s="119">
        <f t="shared" si="0"/>
        <v>0.33772374197906113</v>
      </c>
      <c r="E30" s="103">
        <v>213</v>
      </c>
      <c r="F30" s="119">
        <f t="shared" si="1"/>
        <v>0.12061223449736408</v>
      </c>
      <c r="G30" s="103">
        <v>136</v>
      </c>
      <c r="H30" s="119">
        <f t="shared" si="2"/>
        <v>0.15010871844681625</v>
      </c>
      <c r="I30" s="103">
        <f t="shared" si="3"/>
        <v>479</v>
      </c>
      <c r="J30" s="119">
        <f t="shared" si="4"/>
        <v>0.15669315293448002</v>
      </c>
      <c r="K30" s="119">
        <f t="shared" si="5"/>
        <v>27.139874739039666</v>
      </c>
    </row>
    <row r="31" spans="1:11">
      <c r="A31" s="89"/>
      <c r="B31" s="89" t="s">
        <v>52</v>
      </c>
      <c r="C31" s="103">
        <v>330</v>
      </c>
      <c r="D31" s="119">
        <f t="shared" si="0"/>
        <v>0.8572987296391551</v>
      </c>
      <c r="E31" s="103">
        <v>371</v>
      </c>
      <c r="F31" s="119">
        <f t="shared" si="1"/>
        <v>0.21008046478179376</v>
      </c>
      <c r="G31" s="103">
        <v>200</v>
      </c>
      <c r="H31" s="119">
        <f t="shared" si="2"/>
        <v>0.2207481153629651</v>
      </c>
      <c r="I31" s="103">
        <f t="shared" si="3"/>
        <v>901</v>
      </c>
      <c r="J31" s="119">
        <f t="shared" si="4"/>
        <v>0.29474014779533714</v>
      </c>
      <c r="K31" s="119">
        <f t="shared" si="5"/>
        <v>36.625971143174255</v>
      </c>
    </row>
    <row r="32" spans="1:11">
      <c r="A32" s="89"/>
      <c r="B32" s="89" t="s">
        <v>53</v>
      </c>
      <c r="C32" s="103">
        <v>88</v>
      </c>
      <c r="D32" s="119">
        <f t="shared" si="0"/>
        <v>0.22861299457044137</v>
      </c>
      <c r="E32" s="103">
        <v>217</v>
      </c>
      <c r="F32" s="119">
        <f t="shared" si="1"/>
        <v>0.12287725298557749</v>
      </c>
      <c r="G32" s="103">
        <v>147</v>
      </c>
      <c r="H32" s="119">
        <f t="shared" si="2"/>
        <v>0.16224986479177933</v>
      </c>
      <c r="I32" s="103">
        <f t="shared" si="3"/>
        <v>452</v>
      </c>
      <c r="J32" s="119">
        <f t="shared" si="4"/>
        <v>0.14786076226802708</v>
      </c>
      <c r="K32" s="119">
        <f t="shared" si="5"/>
        <v>19.469026548672566</v>
      </c>
    </row>
    <row r="33" spans="1:11">
      <c r="A33" s="89"/>
      <c r="B33" s="89" t="s">
        <v>114</v>
      </c>
      <c r="C33" s="103">
        <v>1105</v>
      </c>
      <c r="D33" s="119">
        <f t="shared" si="0"/>
        <v>2.8706518068220199</v>
      </c>
      <c r="E33" s="103">
        <v>3756</v>
      </c>
      <c r="F33" s="119">
        <f t="shared" si="1"/>
        <v>2.1268523604323923</v>
      </c>
      <c r="G33" s="103">
        <v>1217</v>
      </c>
      <c r="H33" s="119">
        <f t="shared" si="2"/>
        <v>1.3432522819836425</v>
      </c>
      <c r="I33" s="103">
        <f t="shared" si="3"/>
        <v>6078</v>
      </c>
      <c r="J33" s="119">
        <f t="shared" si="4"/>
        <v>1.9882692766926293</v>
      </c>
      <c r="K33" s="119">
        <f t="shared" si="5"/>
        <v>18.18032247449819</v>
      </c>
    </row>
    <row r="34" spans="1:11">
      <c r="A34" s="88" t="s">
        <v>55</v>
      </c>
      <c r="B34" s="88"/>
      <c r="C34" s="101">
        <v>1264</v>
      </c>
      <c r="D34" s="118">
        <f t="shared" si="0"/>
        <v>3.2837139220117946</v>
      </c>
      <c r="E34" s="101">
        <v>6482</v>
      </c>
      <c r="F34" s="118">
        <f t="shared" si="1"/>
        <v>3.6704624601498308</v>
      </c>
      <c r="G34" s="101">
        <v>2632</v>
      </c>
      <c r="H34" s="118">
        <f t="shared" si="2"/>
        <v>2.9050451981766203</v>
      </c>
      <c r="I34" s="101">
        <f t="shared" si="3"/>
        <v>10378</v>
      </c>
      <c r="J34" s="118">
        <f t="shared" si="4"/>
        <v>3.3949092717203206</v>
      </c>
      <c r="K34" s="118">
        <f t="shared" si="5"/>
        <v>12.179610714973983</v>
      </c>
    </row>
    <row r="35" spans="1:11">
      <c r="A35" s="88" t="s">
        <v>56</v>
      </c>
      <c r="B35" s="88"/>
      <c r="C35" s="101">
        <v>1914</v>
      </c>
      <c r="D35" s="118">
        <f t="shared" si="0"/>
        <v>4.9723326319070997</v>
      </c>
      <c r="E35" s="101">
        <v>3796</v>
      </c>
      <c r="F35" s="118">
        <f t="shared" si="1"/>
        <v>2.149502545314526</v>
      </c>
      <c r="G35" s="101">
        <v>1820</v>
      </c>
      <c r="H35" s="118">
        <f t="shared" si="2"/>
        <v>2.0088078498029827</v>
      </c>
      <c r="I35" s="101">
        <f t="shared" si="3"/>
        <v>7530</v>
      </c>
      <c r="J35" s="118">
        <f t="shared" si="4"/>
        <v>2.4632556191996549</v>
      </c>
      <c r="K35" s="118">
        <f t="shared" si="5"/>
        <v>25.41832669322709</v>
      </c>
    </row>
    <row r="36" spans="1:11">
      <c r="A36" s="88" t="s">
        <v>115</v>
      </c>
      <c r="B36" s="88"/>
      <c r="C36" s="101">
        <f>SUM(C37:C39)</f>
        <v>3944</v>
      </c>
      <c r="D36" s="118">
        <f t="shared" si="0"/>
        <v>10.246018756657055</v>
      </c>
      <c r="E36" s="101">
        <f>SUM(E37:E39)</f>
        <v>13659</v>
      </c>
      <c r="F36" s="118">
        <f t="shared" si="1"/>
        <v>7.7344718826267425</v>
      </c>
      <c r="G36" s="101">
        <f>SUM(G37:G39)</f>
        <v>6541</v>
      </c>
      <c r="H36" s="118">
        <f t="shared" si="2"/>
        <v>7.2195671129457741</v>
      </c>
      <c r="I36" s="101">
        <f>SUM(I37:I39)</f>
        <v>24144</v>
      </c>
      <c r="J36" s="118">
        <f t="shared" si="4"/>
        <v>7.8981200092903663</v>
      </c>
      <c r="K36" s="118">
        <f t="shared" si="5"/>
        <v>16.335321404903912</v>
      </c>
    </row>
    <row r="37" spans="1:11">
      <c r="A37" s="89"/>
      <c r="B37" s="89" t="s">
        <v>116</v>
      </c>
      <c r="C37" s="103">
        <v>3192</v>
      </c>
      <c r="D37" s="119">
        <f t="shared" si="0"/>
        <v>8.2924168030551009</v>
      </c>
      <c r="E37" s="103">
        <v>11153</v>
      </c>
      <c r="F37" s="119">
        <f t="shared" si="1"/>
        <v>6.3154377997610407</v>
      </c>
      <c r="G37" s="103">
        <v>5431</v>
      </c>
      <c r="H37" s="119">
        <f t="shared" si="2"/>
        <v>5.994415072681317</v>
      </c>
      <c r="I37" s="103">
        <f t="shared" si="3"/>
        <v>19776</v>
      </c>
      <c r="J37" s="119">
        <f t="shared" si="4"/>
        <v>6.4692354748064229</v>
      </c>
      <c r="K37" s="119">
        <f t="shared" si="5"/>
        <v>16.140776699029129</v>
      </c>
    </row>
    <row r="38" spans="1:11">
      <c r="A38" s="89"/>
      <c r="B38" s="89" t="s">
        <v>59</v>
      </c>
      <c r="C38" s="103">
        <v>131</v>
      </c>
      <c r="D38" s="119">
        <f t="shared" si="0"/>
        <v>0.34032161691736157</v>
      </c>
      <c r="E38" s="103">
        <v>336</v>
      </c>
      <c r="F38" s="119">
        <f t="shared" si="1"/>
        <v>0.19026155300992645</v>
      </c>
      <c r="G38" s="103">
        <v>245</v>
      </c>
      <c r="H38" s="119">
        <f t="shared" si="2"/>
        <v>0.27041644131963222</v>
      </c>
      <c r="I38" s="103">
        <f t="shared" si="3"/>
        <v>712</v>
      </c>
      <c r="J38" s="119">
        <f t="shared" si="4"/>
        <v>0.23291341313016653</v>
      </c>
      <c r="K38" s="119">
        <f t="shared" si="5"/>
        <v>18.398876404494384</v>
      </c>
    </row>
    <row r="39" spans="1:11">
      <c r="A39" s="89"/>
      <c r="B39" s="89" t="s">
        <v>117</v>
      </c>
      <c r="C39" s="103">
        <v>621</v>
      </c>
      <c r="D39" s="119">
        <f t="shared" si="0"/>
        <v>1.613280336684592</v>
      </c>
      <c r="E39" s="103">
        <v>2170</v>
      </c>
      <c r="F39" s="119">
        <f t="shared" si="1"/>
        <v>1.228772529855775</v>
      </c>
      <c r="G39" s="103">
        <v>865</v>
      </c>
      <c r="H39" s="119">
        <f t="shared" si="2"/>
        <v>0.95473559894482407</v>
      </c>
      <c r="I39" s="103">
        <f t="shared" si="3"/>
        <v>3656</v>
      </c>
      <c r="J39" s="119">
        <f t="shared" si="4"/>
        <v>1.1959711213537765</v>
      </c>
      <c r="K39" s="119">
        <f t="shared" si="5"/>
        <v>16.985776805251639</v>
      </c>
    </row>
    <row r="40" spans="1:11">
      <c r="A40" s="88" t="s">
        <v>118</v>
      </c>
      <c r="B40" s="88"/>
      <c r="C40" s="101">
        <f>SUM(C41:C44)</f>
        <v>2054</v>
      </c>
      <c r="D40" s="118">
        <f t="shared" si="0"/>
        <v>5.3360351232691654</v>
      </c>
      <c r="E40" s="101">
        <f>SUM(E41:E44)</f>
        <v>9980</v>
      </c>
      <c r="F40" s="118">
        <f t="shared" si="1"/>
        <v>5.651221128092458</v>
      </c>
      <c r="G40" s="101">
        <f>SUM(G41:G44)</f>
        <v>4668</v>
      </c>
      <c r="H40" s="118">
        <f t="shared" si="2"/>
        <v>5.1522610125716053</v>
      </c>
      <c r="I40" s="101">
        <f>SUM(I41:I44)</f>
        <v>16702</v>
      </c>
      <c r="J40" s="118">
        <f t="shared" si="4"/>
        <v>5.4636514411517432</v>
      </c>
      <c r="K40" s="118">
        <f t="shared" si="5"/>
        <v>12.297928391809364</v>
      </c>
    </row>
    <row r="41" spans="1:11">
      <c r="A41" s="89"/>
      <c r="B41" s="89" t="s">
        <v>62</v>
      </c>
      <c r="C41" s="103">
        <v>119</v>
      </c>
      <c r="D41" s="119">
        <f t="shared" si="0"/>
        <v>0.30914711765775593</v>
      </c>
      <c r="E41" s="103">
        <v>785</v>
      </c>
      <c r="F41" s="119">
        <f t="shared" si="1"/>
        <v>0.44450987831188171</v>
      </c>
      <c r="G41" s="103">
        <v>274</v>
      </c>
      <c r="H41" s="119">
        <f t="shared" si="2"/>
        <v>0.30242491804726218</v>
      </c>
      <c r="I41" s="103">
        <f t="shared" si="3"/>
        <v>1178</v>
      </c>
      <c r="J41" s="119">
        <f t="shared" si="4"/>
        <v>0.38535393352153957</v>
      </c>
      <c r="K41" s="119">
        <f t="shared" si="5"/>
        <v>10.101867572156197</v>
      </c>
    </row>
    <row r="42" spans="1:11">
      <c r="A42" s="89"/>
      <c r="B42" s="89" t="s">
        <v>63</v>
      </c>
      <c r="C42" s="103">
        <v>274</v>
      </c>
      <c r="D42" s="119">
        <f t="shared" si="0"/>
        <v>0.71181773309432883</v>
      </c>
      <c r="E42" s="103">
        <v>2264</v>
      </c>
      <c r="F42" s="119">
        <f t="shared" si="1"/>
        <v>1.2820004643287901</v>
      </c>
      <c r="G42" s="103">
        <v>814</v>
      </c>
      <c r="H42" s="119">
        <f t="shared" si="2"/>
        <v>0.8984448295272679</v>
      </c>
      <c r="I42" s="103">
        <f t="shared" si="3"/>
        <v>3352</v>
      </c>
      <c r="J42" s="119">
        <f t="shared" si="4"/>
        <v>1.0965249449611212</v>
      </c>
      <c r="K42" s="119">
        <f t="shared" si="5"/>
        <v>8.1742243436754176</v>
      </c>
    </row>
    <row r="43" spans="1:11">
      <c r="A43" s="89"/>
      <c r="B43" s="89" t="s">
        <v>119</v>
      </c>
      <c r="C43" s="103">
        <v>191</v>
      </c>
      <c r="D43" s="119">
        <f t="shared" si="0"/>
        <v>0.49619411321538981</v>
      </c>
      <c r="E43" s="103">
        <v>587</v>
      </c>
      <c r="F43" s="119">
        <f t="shared" si="1"/>
        <v>0.33239146314531792</v>
      </c>
      <c r="G43" s="103">
        <v>418</v>
      </c>
      <c r="H43" s="119">
        <f t="shared" si="2"/>
        <v>0.46136356110859705</v>
      </c>
      <c r="I43" s="103">
        <f t="shared" si="3"/>
        <v>1196</v>
      </c>
      <c r="J43" s="119">
        <f t="shared" si="4"/>
        <v>0.39124219396584153</v>
      </c>
      <c r="K43" s="119">
        <f t="shared" si="5"/>
        <v>15.969899665551839</v>
      </c>
    </row>
    <row r="44" spans="1:11">
      <c r="A44" s="89"/>
      <c r="B44" s="89" t="s">
        <v>65</v>
      </c>
      <c r="C44" s="103">
        <v>1470</v>
      </c>
      <c r="D44" s="119">
        <f t="shared" si="0"/>
        <v>3.8188761593016913</v>
      </c>
      <c r="E44" s="103">
        <v>6344</v>
      </c>
      <c r="F44" s="119">
        <f t="shared" si="1"/>
        <v>3.5923193223064684</v>
      </c>
      <c r="G44" s="103">
        <v>3162</v>
      </c>
      <c r="H44" s="119">
        <f t="shared" si="2"/>
        <v>3.4900277038884777</v>
      </c>
      <c r="I44" s="103">
        <f t="shared" si="3"/>
        <v>10976</v>
      </c>
      <c r="J44" s="119">
        <f t="shared" si="4"/>
        <v>3.5905303687032415</v>
      </c>
      <c r="K44" s="119">
        <f t="shared" si="5"/>
        <v>13.392857142857142</v>
      </c>
    </row>
    <row r="45" spans="1:11">
      <c r="A45" s="88" t="s">
        <v>66</v>
      </c>
      <c r="B45" s="89"/>
      <c r="C45" s="101">
        <v>898</v>
      </c>
      <c r="D45" s="118">
        <f t="shared" si="0"/>
        <v>2.3328916945938221</v>
      </c>
      <c r="E45" s="101">
        <v>3277</v>
      </c>
      <c r="F45" s="118">
        <f t="shared" si="1"/>
        <v>1.8556163964688361</v>
      </c>
      <c r="G45" s="101">
        <v>2675</v>
      </c>
      <c r="H45" s="118">
        <f t="shared" si="2"/>
        <v>2.9525060429796577</v>
      </c>
      <c r="I45" s="101">
        <f t="shared" si="3"/>
        <v>6850</v>
      </c>
      <c r="J45" s="118">
        <f t="shared" si="4"/>
        <v>2.2408102246371362</v>
      </c>
      <c r="K45" s="118">
        <f t="shared" si="5"/>
        <v>13.109489051094892</v>
      </c>
    </row>
    <row r="46" spans="1:11">
      <c r="A46" s="88" t="s">
        <v>67</v>
      </c>
      <c r="B46" s="89"/>
      <c r="C46" s="101">
        <v>2293</v>
      </c>
      <c r="D46" s="118">
        <f t="shared" si="0"/>
        <v>5.9569272335229781</v>
      </c>
      <c r="E46" s="101">
        <v>8412</v>
      </c>
      <c r="F46" s="118">
        <f t="shared" si="1"/>
        <v>4.7633338807128016</v>
      </c>
      <c r="G46" s="101">
        <v>5772</v>
      </c>
      <c r="H46" s="118">
        <f t="shared" si="2"/>
        <v>6.3707906093751721</v>
      </c>
      <c r="I46" s="101">
        <f t="shared" si="3"/>
        <v>16477</v>
      </c>
      <c r="J46" s="118">
        <f t="shared" si="4"/>
        <v>5.3900481855979692</v>
      </c>
      <c r="K46" s="118">
        <f t="shared" si="5"/>
        <v>13.916368270923105</v>
      </c>
    </row>
    <row r="47" spans="1:11">
      <c r="A47" s="98" t="s">
        <v>68</v>
      </c>
      <c r="B47" s="89"/>
      <c r="C47" s="101">
        <f>SUM(C48:C49)</f>
        <v>2834</v>
      </c>
      <c r="D47" s="118">
        <f t="shared" si="0"/>
        <v>7.3623775751435323</v>
      </c>
      <c r="E47" s="101">
        <f>SUM(E48:E49)</f>
        <v>11600</v>
      </c>
      <c r="F47" s="118">
        <f t="shared" si="1"/>
        <v>6.5685536158188897</v>
      </c>
      <c r="G47" s="101">
        <f>SUM(G48:G49)</f>
        <v>6842</v>
      </c>
      <c r="H47" s="118">
        <f t="shared" si="2"/>
        <v>7.5517930265670357</v>
      </c>
      <c r="I47" s="101">
        <f>SUM(I48:I49)</f>
        <v>21276</v>
      </c>
      <c r="J47" s="118">
        <f t="shared" si="4"/>
        <v>6.9599238451649201</v>
      </c>
      <c r="K47" s="118">
        <f t="shared" si="5"/>
        <v>13.320172964843016</v>
      </c>
    </row>
    <row r="48" spans="1:11">
      <c r="A48" s="89"/>
      <c r="B48" s="89" t="s">
        <v>69</v>
      </c>
      <c r="C48" s="103">
        <v>1181</v>
      </c>
      <c r="D48" s="119">
        <f t="shared" si="0"/>
        <v>3.0680903021328554</v>
      </c>
      <c r="E48" s="103">
        <v>5368</v>
      </c>
      <c r="F48" s="119">
        <f t="shared" si="1"/>
        <v>3.0396548111823964</v>
      </c>
      <c r="G48" s="103">
        <v>3099</v>
      </c>
      <c r="H48" s="119">
        <f t="shared" si="2"/>
        <v>3.4204920475491436</v>
      </c>
      <c r="I48" s="103">
        <f t="shared" si="3"/>
        <v>9648</v>
      </c>
      <c r="J48" s="119">
        <f t="shared" si="4"/>
        <v>3.156107598145852</v>
      </c>
      <c r="K48" s="119">
        <f t="shared" si="5"/>
        <v>12.240878938640133</v>
      </c>
    </row>
    <row r="49" spans="1:11">
      <c r="A49" s="89"/>
      <c r="B49" s="89" t="s">
        <v>70</v>
      </c>
      <c r="C49" s="103">
        <v>1653</v>
      </c>
      <c r="D49" s="119">
        <f t="shared" si="0"/>
        <v>4.2942872730106778</v>
      </c>
      <c r="E49" s="103">
        <v>6232</v>
      </c>
      <c r="F49" s="119">
        <f t="shared" si="1"/>
        <v>3.5288988046364924</v>
      </c>
      <c r="G49" s="103">
        <v>3743</v>
      </c>
      <c r="H49" s="119">
        <f t="shared" si="2"/>
        <v>4.1313009790178912</v>
      </c>
      <c r="I49" s="103">
        <f t="shared" si="3"/>
        <v>11628</v>
      </c>
      <c r="J49" s="119">
        <f t="shared" si="4"/>
        <v>3.8038162470190677</v>
      </c>
      <c r="K49" s="119">
        <f t="shared" si="5"/>
        <v>14.215686274509803</v>
      </c>
    </row>
    <row r="50" spans="1:11">
      <c r="A50" s="88" t="s">
        <v>71</v>
      </c>
      <c r="B50" s="89"/>
      <c r="C50" s="101">
        <v>1413</v>
      </c>
      <c r="D50" s="118">
        <f t="shared" si="0"/>
        <v>3.670797287818564</v>
      </c>
      <c r="E50" s="101">
        <v>4191</v>
      </c>
      <c r="F50" s="118">
        <f t="shared" si="1"/>
        <v>2.3731731210256002</v>
      </c>
      <c r="G50" s="101">
        <v>2519</v>
      </c>
      <c r="H50" s="118">
        <f t="shared" si="2"/>
        <v>2.7803225129965452</v>
      </c>
      <c r="I50" s="101">
        <f t="shared" si="3"/>
        <v>8123</v>
      </c>
      <c r="J50" s="118">
        <f t="shared" si="4"/>
        <v>2.6572410882813804</v>
      </c>
      <c r="K50" s="118">
        <f t="shared" si="5"/>
        <v>17.395051089498953</v>
      </c>
    </row>
    <row r="51" spans="1:11">
      <c r="A51" s="88" t="s">
        <v>72</v>
      </c>
      <c r="B51" s="89"/>
      <c r="C51" s="101">
        <f>SUM(C52:C54)</f>
        <v>3668</v>
      </c>
      <c r="D51" s="118">
        <f t="shared" si="0"/>
        <v>9.5290052736861259</v>
      </c>
      <c r="E51" s="101">
        <f>SUM(E52:E54)</f>
        <v>6958</v>
      </c>
      <c r="F51" s="118">
        <f t="shared" si="1"/>
        <v>3.9399996602472265</v>
      </c>
      <c r="G51" s="101">
        <f>SUM(G52:G54)</f>
        <v>5654</v>
      </c>
      <c r="H51" s="118">
        <f t="shared" si="2"/>
        <v>6.2405492213110234</v>
      </c>
      <c r="I51" s="101">
        <f>SUM(I52:I54)</f>
        <v>16280</v>
      </c>
      <c r="J51" s="118">
        <f t="shared" si="4"/>
        <v>5.3256044462908863</v>
      </c>
      <c r="K51" s="118">
        <f t="shared" si="5"/>
        <v>22.530712530712531</v>
      </c>
    </row>
    <row r="52" spans="1:11">
      <c r="A52" s="89"/>
      <c r="B52" s="89" t="s">
        <v>73</v>
      </c>
      <c r="C52" s="103">
        <v>2692</v>
      </c>
      <c r="D52" s="119">
        <f t="shared" si="0"/>
        <v>6.9934793339048662</v>
      </c>
      <c r="E52" s="103">
        <v>2547</v>
      </c>
      <c r="F52" s="119">
        <f t="shared" si="1"/>
        <v>1.4422505223698887</v>
      </c>
      <c r="G52" s="103">
        <v>2911</v>
      </c>
      <c r="H52" s="119">
        <f t="shared" si="2"/>
        <v>3.2129888191079572</v>
      </c>
      <c r="I52" s="103">
        <f t="shared" si="3"/>
        <v>8150</v>
      </c>
      <c r="J52" s="119">
        <f t="shared" si="4"/>
        <v>2.6660734789478333</v>
      </c>
      <c r="K52" s="119">
        <f t="shared" si="5"/>
        <v>33.030674846625772</v>
      </c>
    </row>
    <row r="53" spans="1:11">
      <c r="A53" s="89"/>
      <c r="B53" s="89" t="s">
        <v>120</v>
      </c>
      <c r="C53" s="103">
        <v>81</v>
      </c>
      <c r="D53" s="119">
        <f t="shared" si="0"/>
        <v>0.21042787000233812</v>
      </c>
      <c r="E53" s="103">
        <v>250</v>
      </c>
      <c r="F53" s="119">
        <f t="shared" si="1"/>
        <v>0.1415636555133381</v>
      </c>
      <c r="G53" s="103">
        <v>111</v>
      </c>
      <c r="H53" s="119">
        <f t="shared" si="2"/>
        <v>0.12251520402644563</v>
      </c>
      <c r="I53" s="103">
        <f t="shared" si="3"/>
        <v>442</v>
      </c>
      <c r="J53" s="119">
        <f t="shared" si="4"/>
        <v>0.14458950646563709</v>
      </c>
      <c r="K53" s="119">
        <f t="shared" si="5"/>
        <v>18.325791855203619</v>
      </c>
    </row>
    <row r="54" spans="1:11">
      <c r="A54" s="89"/>
      <c r="B54" s="89" t="s">
        <v>75</v>
      </c>
      <c r="C54" s="103">
        <v>895</v>
      </c>
      <c r="D54" s="119">
        <f t="shared" si="0"/>
        <v>2.325098069778921</v>
      </c>
      <c r="E54" s="103">
        <v>4161</v>
      </c>
      <c r="F54" s="119">
        <f t="shared" si="1"/>
        <v>2.3561854823639998</v>
      </c>
      <c r="G54" s="103">
        <v>2632</v>
      </c>
      <c r="H54" s="119">
        <f t="shared" si="2"/>
        <v>2.9050451981766203</v>
      </c>
      <c r="I54" s="103">
        <f t="shared" si="3"/>
        <v>7688</v>
      </c>
      <c r="J54" s="119">
        <f t="shared" si="4"/>
        <v>2.5149414608774161</v>
      </c>
      <c r="K54" s="119">
        <f t="shared" si="5"/>
        <v>11.641519250780437</v>
      </c>
    </row>
    <row r="55" spans="1:11">
      <c r="A55" s="88" t="s">
        <v>76</v>
      </c>
      <c r="B55" s="89"/>
      <c r="C55" s="101">
        <v>437</v>
      </c>
      <c r="D55" s="118">
        <f t="shared" si="0"/>
        <v>1.1352713480373053</v>
      </c>
      <c r="E55" s="101">
        <v>3230</v>
      </c>
      <c r="F55" s="118">
        <f t="shared" si="1"/>
        <v>1.8290024292323286</v>
      </c>
      <c r="G55" s="101">
        <v>318</v>
      </c>
      <c r="H55" s="118">
        <f t="shared" si="2"/>
        <v>0.35098950342711449</v>
      </c>
      <c r="I55" s="101">
        <f t="shared" si="3"/>
        <v>3985</v>
      </c>
      <c r="J55" s="118">
        <f t="shared" si="4"/>
        <v>1.3035954372524068</v>
      </c>
      <c r="K55" s="118">
        <f t="shared" si="5"/>
        <v>10.966122961104141</v>
      </c>
    </row>
    <row r="56" spans="1:11">
      <c r="A56" s="88" t="s">
        <v>77</v>
      </c>
      <c r="B56" s="89"/>
      <c r="C56" s="101">
        <v>331</v>
      </c>
      <c r="D56" s="118">
        <f t="shared" si="0"/>
        <v>0.85989660457745554</v>
      </c>
      <c r="E56" s="101">
        <v>9</v>
      </c>
      <c r="F56" s="118">
        <f t="shared" si="1"/>
        <v>5.0962915984801727E-3</v>
      </c>
      <c r="G56" s="101">
        <v>7</v>
      </c>
      <c r="H56" s="118">
        <f t="shared" si="2"/>
        <v>7.7261840377037781E-3</v>
      </c>
      <c r="I56" s="101">
        <f t="shared" si="3"/>
        <v>347</v>
      </c>
      <c r="J56" s="118">
        <f t="shared" si="4"/>
        <v>0.11351257634293228</v>
      </c>
      <c r="K56" s="118">
        <f t="shared" si="5"/>
        <v>95.389048991354457</v>
      </c>
    </row>
    <row r="57" spans="1:11">
      <c r="A57" s="25"/>
      <c r="B57" s="25"/>
      <c r="C57" s="101"/>
      <c r="D57" s="118"/>
      <c r="E57" s="101"/>
      <c r="F57" s="118"/>
      <c r="G57" s="101"/>
      <c r="H57" s="118"/>
      <c r="I57" s="101"/>
      <c r="J57" s="118"/>
      <c r="K57" s="118"/>
    </row>
    <row r="58" spans="1:11">
      <c r="A58" s="88" t="s">
        <v>78</v>
      </c>
      <c r="B58" s="88"/>
      <c r="C58" s="101">
        <v>38493</v>
      </c>
      <c r="D58" s="118">
        <v>100</v>
      </c>
      <c r="E58" s="101">
        <v>176599</v>
      </c>
      <c r="F58" s="118">
        <v>100</v>
      </c>
      <c r="G58" s="101">
        <v>90601</v>
      </c>
      <c r="H58" s="118">
        <v>100</v>
      </c>
      <c r="I58" s="101">
        <f t="shared" si="3"/>
        <v>305693</v>
      </c>
      <c r="J58" s="118">
        <v>100</v>
      </c>
      <c r="K58" s="118">
        <f t="shared" si="5"/>
        <v>12.592044960139749</v>
      </c>
    </row>
    <row r="59" spans="1:11">
      <c r="A59" s="88"/>
      <c r="B59" s="89"/>
      <c r="C59" s="101"/>
      <c r="D59" s="121"/>
      <c r="E59" s="101"/>
      <c r="F59" s="121"/>
      <c r="G59" s="101"/>
      <c r="H59" s="118"/>
      <c r="I59" s="101"/>
      <c r="J59" s="118"/>
      <c r="K59" s="121"/>
    </row>
    <row r="60" spans="1:11">
      <c r="A60" s="89"/>
      <c r="B60" s="89" t="s">
        <v>79</v>
      </c>
      <c r="C60" s="103">
        <f>SUM(C14)</f>
        <v>35</v>
      </c>
      <c r="D60" s="118">
        <f t="shared" ref="D60:F62" si="6">C60/C$58*100</f>
        <v>9.092562284051646E-2</v>
      </c>
      <c r="E60" s="103">
        <f>SUM(E14)</f>
        <v>3799</v>
      </c>
      <c r="F60" s="118">
        <f t="shared" si="6"/>
        <v>2.1512013091806859</v>
      </c>
      <c r="G60" s="103">
        <f>SUM(G14)</f>
        <v>1618</v>
      </c>
      <c r="H60" s="118">
        <f t="shared" ref="H60" si="7">G60/G$58*100</f>
        <v>1.7858522532863876</v>
      </c>
      <c r="I60" s="103">
        <f t="shared" si="3"/>
        <v>5452</v>
      </c>
      <c r="J60" s="118">
        <f t="shared" ref="J60" si="8">I60/I$58*100</f>
        <v>1.7834886634630169</v>
      </c>
      <c r="K60" s="118">
        <f>C60/I60*100</f>
        <v>0.64196625091709458</v>
      </c>
    </row>
    <row r="61" spans="1:11">
      <c r="A61" s="25"/>
      <c r="B61" s="25" t="s">
        <v>80</v>
      </c>
      <c r="C61" s="103">
        <f>SUM(C15:C19)</f>
        <v>2791</v>
      </c>
      <c r="D61" s="118">
        <f t="shared" si="6"/>
        <v>7.2506689527966124</v>
      </c>
      <c r="E61" s="103">
        <f>SUM(E15:E19)</f>
        <v>31388</v>
      </c>
      <c r="F61" s="118">
        <f t="shared" si="6"/>
        <v>17.773600077010627</v>
      </c>
      <c r="G61" s="103">
        <f>SUM(G15:G19)</f>
        <v>16366</v>
      </c>
      <c r="H61" s="118">
        <f t="shared" ref="H61" si="9">G61/G$58*100</f>
        <v>18.063818280151434</v>
      </c>
      <c r="I61" s="103">
        <f t="shared" si="3"/>
        <v>50545</v>
      </c>
      <c r="J61" s="118">
        <f t="shared" ref="J61" si="10">I61/I$58*100</f>
        <v>16.53456245318015</v>
      </c>
      <c r="K61" s="118">
        <f t="shared" ref="K61:K62" si="11">C61/I61*100</f>
        <v>5.5218122465130079</v>
      </c>
    </row>
    <row r="62" spans="1:11">
      <c r="A62" s="25"/>
      <c r="B62" s="254" t="s">
        <v>81</v>
      </c>
      <c r="C62" s="103">
        <f>SUM(C20,C24,C28,C29,C34,C35,C36,C40,C45,C46,C47,C50,C51,C55,C56)</f>
        <v>35667</v>
      </c>
      <c r="D62" s="118">
        <f t="shared" si="6"/>
        <v>92.658405424362869</v>
      </c>
      <c r="E62" s="103">
        <f>SUM(E20,E24,E28,E29,E34,E35,E36,E40,E45,E46,E47,E50,E51,E55,E56)</f>
        <v>141412</v>
      </c>
      <c r="F62" s="118">
        <f t="shared" si="6"/>
        <v>80.075198613808681</v>
      </c>
      <c r="G62" s="103">
        <f>SUM(G20,G24,G28,G29,G34,G35,G36,G40,G45,G46,G47,G50,G51,G55,G56)</f>
        <v>72617</v>
      </c>
      <c r="H62" s="118">
        <f t="shared" ref="H62" si="12">G62/G$58*100</f>
        <v>80.15032946656217</v>
      </c>
      <c r="I62" s="103">
        <f t="shared" si="3"/>
        <v>249696</v>
      </c>
      <c r="J62" s="118">
        <f t="shared" ref="J62" si="13">I62/I$58*100</f>
        <v>81.681948883356839</v>
      </c>
      <c r="K62" s="118">
        <f t="shared" si="11"/>
        <v>14.28416955017301</v>
      </c>
    </row>
    <row r="63" spans="1:11">
      <c r="A63" s="255"/>
      <c r="B63" s="255"/>
      <c r="C63" s="376"/>
      <c r="D63" s="377"/>
      <c r="E63" s="379"/>
      <c r="F63" s="378"/>
      <c r="G63" s="376"/>
      <c r="H63" s="256"/>
      <c r="I63" s="375"/>
      <c r="J63" s="377"/>
      <c r="K63" s="378"/>
    </row>
    <row r="64" spans="1:11">
      <c r="A64" s="69" t="s">
        <v>189</v>
      </c>
      <c r="B64" s="88"/>
      <c r="C64" s="25"/>
      <c r="D64" s="112"/>
      <c r="E64" s="112"/>
      <c r="F64" s="112"/>
      <c r="G64" s="112"/>
      <c r="H64" s="112"/>
      <c r="I64" s="112"/>
      <c r="J64" s="25"/>
      <c r="K64" s="25"/>
    </row>
  </sheetData>
  <mergeCells count="15">
    <mergeCell ref="A9:B12"/>
    <mergeCell ref="C11:C12"/>
    <mergeCell ref="D11:D12"/>
    <mergeCell ref="E11:E12"/>
    <mergeCell ref="F11:F12"/>
    <mergeCell ref="C9:D10"/>
    <mergeCell ref="E9:F10"/>
    <mergeCell ref="G9:H10"/>
    <mergeCell ref="I9:J10"/>
    <mergeCell ref="K9:K10"/>
    <mergeCell ref="G11:G12"/>
    <mergeCell ref="H11:H12"/>
    <mergeCell ref="I11:I12"/>
    <mergeCell ref="J11:J12"/>
    <mergeCell ref="K11:K12"/>
  </mergeCells>
  <hyperlinks>
    <hyperlink ref="K2" location="D!A1" display="Retour au menu" xr:uid="{00000000-0004-0000-0A00-000000000000}"/>
  </hyperlinks>
  <pageMargins left="0.7" right="0.7" top="0.75" bottom="0.75" header="0.3" footer="0.3"/>
  <pageSetup paperSize="9" scale="72" orientation="portrait" r:id="rId1"/>
  <headerFooter>
    <oddFooter>&amp;L&amp;8&amp;K002060Le marché du travail bruxellois - Données statistiques - Emploi salarié et établissements 
Élaboration :  view.brussels, www.actiris.be&amp;R&amp;P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V180"/>
  <sheetViews>
    <sheetView zoomScaleNormal="100" workbookViewId="0">
      <selection activeCell="A2" sqref="A2"/>
    </sheetView>
  </sheetViews>
  <sheetFormatPr baseColWidth="10" defaultColWidth="9.109375" defaultRowHeight="13.2"/>
  <cols>
    <col min="1" max="1" width="2.33203125" style="4" customWidth="1"/>
    <col min="2" max="2" width="38.5546875" style="4" customWidth="1"/>
    <col min="3" max="14" width="9.6640625" style="4" customWidth="1"/>
    <col min="15" max="18" width="9.6640625" style="5" customWidth="1"/>
    <col min="19" max="46" width="9.109375" style="5"/>
    <col min="47" max="16384" width="9.109375" style="4"/>
  </cols>
  <sheetData>
    <row r="1" spans="1:46" s="1" customFormat="1" ht="10.199999999999999">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spans="1:46" s="79" customFormat="1" ht="18">
      <c r="A2" s="26" t="s">
        <v>19</v>
      </c>
      <c r="J2" s="29"/>
      <c r="Q2" s="29"/>
      <c r="R2" s="368" t="s">
        <v>20</v>
      </c>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row>
    <row r="3" spans="1:46" s="1" customFormat="1" ht="10.199999999999999">
      <c r="A3" s="31"/>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spans="1:46" ht="15.6">
      <c r="A4" s="34" t="s">
        <v>11</v>
      </c>
    </row>
    <row r="5" spans="1:46" s="1" customFormat="1" ht="10.199999999999999">
      <c r="A5" s="31"/>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row>
    <row r="6" spans="1:46" s="1" customFormat="1" ht="10.199999999999999">
      <c r="A6" s="31"/>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row>
    <row r="7" spans="1:46" s="83" customFormat="1" ht="10.199999999999999">
      <c r="A7" s="76" t="s">
        <v>180</v>
      </c>
      <c r="B7" s="76"/>
      <c r="C7" s="76"/>
      <c r="D7" s="76"/>
      <c r="E7" s="76"/>
      <c r="F7" s="76"/>
      <c r="G7" s="76"/>
      <c r="H7" s="76"/>
      <c r="I7" s="76"/>
      <c r="J7" s="76"/>
      <c r="K7" s="76"/>
      <c r="L7" s="76"/>
      <c r="M7" s="76"/>
      <c r="N7" s="76"/>
      <c r="O7" s="76"/>
      <c r="P7" s="76"/>
      <c r="Q7" s="76"/>
      <c r="R7" s="76"/>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row>
    <row r="8" spans="1:46" s="31" customFormat="1" ht="10.199999999999999">
      <c r="C8" s="41"/>
      <c r="D8" s="41"/>
    </row>
    <row r="9" spans="1:46" s="39" customFormat="1" ht="15" customHeight="1">
      <c r="A9" s="515" t="s">
        <v>22</v>
      </c>
      <c r="B9" s="493"/>
      <c r="C9" s="531">
        <v>1992</v>
      </c>
      <c r="D9" s="531">
        <v>1993</v>
      </c>
      <c r="E9" s="531">
        <v>1994</v>
      </c>
      <c r="F9" s="531">
        <v>1995</v>
      </c>
      <c r="G9" s="531">
        <v>1996</v>
      </c>
      <c r="H9" s="531">
        <v>1997</v>
      </c>
      <c r="I9" s="531">
        <v>1998</v>
      </c>
      <c r="J9" s="531">
        <v>1999</v>
      </c>
      <c r="K9" s="531">
        <v>2000</v>
      </c>
      <c r="L9" s="531">
        <v>2001</v>
      </c>
      <c r="M9" s="531">
        <v>2002</v>
      </c>
      <c r="N9" s="531" t="s">
        <v>85</v>
      </c>
      <c r="O9" s="531">
        <v>2004</v>
      </c>
      <c r="P9" s="531">
        <v>2005</v>
      </c>
      <c r="Q9" s="531">
        <v>2006</v>
      </c>
      <c r="R9" s="588">
        <v>2007</v>
      </c>
    </row>
    <row r="10" spans="1:46" s="149" customFormat="1" ht="15" customHeight="1">
      <c r="A10" s="518"/>
      <c r="B10" s="519"/>
      <c r="C10" s="584"/>
      <c r="D10" s="584"/>
      <c r="E10" s="584"/>
      <c r="F10" s="584"/>
      <c r="G10" s="584"/>
      <c r="H10" s="584"/>
      <c r="I10" s="584"/>
      <c r="J10" s="584"/>
      <c r="K10" s="584"/>
      <c r="L10" s="584"/>
      <c r="M10" s="584"/>
      <c r="N10" s="584"/>
      <c r="O10" s="584"/>
      <c r="P10" s="584"/>
      <c r="Q10" s="584"/>
      <c r="R10" s="589"/>
    </row>
    <row r="11" spans="1:46" s="39" customFormat="1">
      <c r="A11" s="258"/>
      <c r="B11" s="31"/>
      <c r="C11" s="122"/>
      <c r="D11" s="122"/>
      <c r="E11" s="123"/>
      <c r="F11" s="123"/>
      <c r="G11" s="123"/>
      <c r="H11" s="123"/>
      <c r="I11" s="123"/>
      <c r="J11" s="123"/>
      <c r="K11" s="123"/>
      <c r="L11" s="123"/>
      <c r="M11" s="123"/>
      <c r="N11" s="123"/>
      <c r="O11" s="123"/>
      <c r="P11" s="123"/>
      <c r="Q11" s="123"/>
      <c r="R11" s="124"/>
    </row>
    <row r="12" spans="1:46" s="207" customFormat="1" ht="10.199999999999999">
      <c r="A12" s="88" t="s">
        <v>86</v>
      </c>
      <c r="B12" s="88"/>
      <c r="C12" s="125">
        <v>76</v>
      </c>
      <c r="D12" s="125">
        <v>70</v>
      </c>
      <c r="E12" s="125">
        <v>72</v>
      </c>
      <c r="F12" s="125">
        <v>79</v>
      </c>
      <c r="G12" s="125">
        <v>79</v>
      </c>
      <c r="H12" s="125">
        <v>85</v>
      </c>
      <c r="I12" s="125">
        <v>83</v>
      </c>
      <c r="J12" s="125">
        <v>88</v>
      </c>
      <c r="K12" s="125">
        <v>87</v>
      </c>
      <c r="L12" s="125">
        <v>92</v>
      </c>
      <c r="M12" s="125">
        <v>95</v>
      </c>
      <c r="N12" s="125">
        <v>91</v>
      </c>
      <c r="O12" s="125">
        <v>91</v>
      </c>
      <c r="P12" s="125">
        <v>76</v>
      </c>
      <c r="Q12" s="125">
        <v>83</v>
      </c>
      <c r="R12" s="101">
        <v>85</v>
      </c>
    </row>
    <row r="13" spans="1:46" s="207" customFormat="1" ht="10.199999999999999">
      <c r="A13" s="88" t="s">
        <v>36</v>
      </c>
      <c r="B13" s="88"/>
      <c r="C13" s="125">
        <v>3</v>
      </c>
      <c r="D13" s="125">
        <v>5</v>
      </c>
      <c r="E13" s="125">
        <v>5</v>
      </c>
      <c r="F13" s="125">
        <v>4</v>
      </c>
      <c r="G13" s="125">
        <v>4</v>
      </c>
      <c r="H13" s="125">
        <v>3</v>
      </c>
      <c r="I13" s="125">
        <v>4</v>
      </c>
      <c r="J13" s="125">
        <v>3</v>
      </c>
      <c r="K13" s="125">
        <v>2</v>
      </c>
      <c r="L13" s="125">
        <v>2</v>
      </c>
      <c r="M13" s="125">
        <v>2</v>
      </c>
      <c r="N13" s="125">
        <v>2</v>
      </c>
      <c r="O13" s="125">
        <v>3</v>
      </c>
      <c r="P13" s="125">
        <v>3</v>
      </c>
      <c r="Q13" s="125">
        <v>4</v>
      </c>
      <c r="R13" s="101">
        <v>4</v>
      </c>
    </row>
    <row r="14" spans="1:46" s="207" customFormat="1" ht="10.199999999999999">
      <c r="A14" s="88" t="s">
        <v>37</v>
      </c>
      <c r="B14" s="88"/>
      <c r="C14" s="125">
        <v>2699</v>
      </c>
      <c r="D14" s="125">
        <v>2542</v>
      </c>
      <c r="E14" s="125">
        <v>2402</v>
      </c>
      <c r="F14" s="125">
        <v>2303</v>
      </c>
      <c r="G14" s="125">
        <v>2223</v>
      </c>
      <c r="H14" s="125">
        <v>2164</v>
      </c>
      <c r="I14" s="125">
        <v>2134</v>
      </c>
      <c r="J14" s="125">
        <v>2089</v>
      </c>
      <c r="K14" s="125">
        <v>2035</v>
      </c>
      <c r="L14" s="125">
        <v>1971</v>
      </c>
      <c r="M14" s="125">
        <v>1871</v>
      </c>
      <c r="N14" s="125">
        <v>1793</v>
      </c>
      <c r="O14" s="125">
        <v>1634</v>
      </c>
      <c r="P14" s="125">
        <v>1573</v>
      </c>
      <c r="Q14" s="125">
        <v>1553</v>
      </c>
      <c r="R14" s="101">
        <v>1529</v>
      </c>
    </row>
    <row r="15" spans="1:46" s="207" customFormat="1" ht="10.199999999999999">
      <c r="A15" s="88" t="s">
        <v>87</v>
      </c>
      <c r="B15" s="88"/>
      <c r="C15" s="125">
        <v>25</v>
      </c>
      <c r="D15" s="125">
        <v>21</v>
      </c>
      <c r="E15" s="125">
        <v>20</v>
      </c>
      <c r="F15" s="125">
        <v>21</v>
      </c>
      <c r="G15" s="125">
        <v>20</v>
      </c>
      <c r="H15" s="125">
        <v>10</v>
      </c>
      <c r="I15" s="125">
        <v>14</v>
      </c>
      <c r="J15" s="125">
        <v>16</v>
      </c>
      <c r="K15" s="125">
        <v>22</v>
      </c>
      <c r="L15" s="125">
        <v>21</v>
      </c>
      <c r="M15" s="125">
        <v>22</v>
      </c>
      <c r="N15" s="125">
        <v>30</v>
      </c>
      <c r="O15" s="125">
        <v>38</v>
      </c>
      <c r="P15" s="125">
        <v>35</v>
      </c>
      <c r="Q15" s="125">
        <v>35</v>
      </c>
      <c r="R15" s="101">
        <v>32</v>
      </c>
    </row>
    <row r="16" spans="1:46" s="207" customFormat="1" ht="10.199999999999999">
      <c r="A16" s="88" t="s">
        <v>40</v>
      </c>
      <c r="B16" s="88"/>
      <c r="C16" s="125">
        <v>1797</v>
      </c>
      <c r="D16" s="125">
        <v>1716</v>
      </c>
      <c r="E16" s="125">
        <v>1624</v>
      </c>
      <c r="F16" s="125">
        <v>1579</v>
      </c>
      <c r="G16" s="125">
        <v>1557</v>
      </c>
      <c r="H16" s="125">
        <v>1568</v>
      </c>
      <c r="I16" s="125">
        <v>1576</v>
      </c>
      <c r="J16" s="125">
        <v>1631</v>
      </c>
      <c r="K16" s="125">
        <v>1624</v>
      </c>
      <c r="L16" s="125">
        <v>1686</v>
      </c>
      <c r="M16" s="125">
        <v>1634</v>
      </c>
      <c r="N16" s="125">
        <v>1495</v>
      </c>
      <c r="O16" s="125">
        <v>1389</v>
      </c>
      <c r="P16" s="125">
        <v>1405</v>
      </c>
      <c r="Q16" s="125">
        <v>1469</v>
      </c>
      <c r="R16" s="101">
        <v>1542</v>
      </c>
    </row>
    <row r="17" spans="1:18" s="207" customFormat="1" ht="10.199999999999999">
      <c r="A17" s="88" t="s">
        <v>41</v>
      </c>
      <c r="B17" s="88"/>
      <c r="C17" s="125">
        <v>9414</v>
      </c>
      <c r="D17" s="125">
        <v>9088</v>
      </c>
      <c r="E17" s="125">
        <v>8820</v>
      </c>
      <c r="F17" s="125">
        <v>8645</v>
      </c>
      <c r="G17" s="125">
        <v>8547</v>
      </c>
      <c r="H17" s="125">
        <v>8286</v>
      </c>
      <c r="I17" s="125">
        <v>8264</v>
      </c>
      <c r="J17" s="125">
        <v>8146</v>
      </c>
      <c r="K17" s="125">
        <v>8122</v>
      </c>
      <c r="L17" s="125">
        <v>8117</v>
      </c>
      <c r="M17" s="125">
        <v>7968</v>
      </c>
      <c r="N17" s="125">
        <v>7887</v>
      </c>
      <c r="O17" s="125">
        <v>8058</v>
      </c>
      <c r="P17" s="125">
        <v>7987</v>
      </c>
      <c r="Q17" s="125">
        <v>7969</v>
      </c>
      <c r="R17" s="101">
        <v>7983</v>
      </c>
    </row>
    <row r="18" spans="1:18" s="207" customFormat="1" ht="10.199999999999999">
      <c r="A18" s="259"/>
      <c r="B18" s="89" t="s">
        <v>42</v>
      </c>
      <c r="C18" s="105">
        <v>989</v>
      </c>
      <c r="D18" s="105">
        <v>951</v>
      </c>
      <c r="E18" s="105">
        <v>943</v>
      </c>
      <c r="F18" s="105">
        <v>934</v>
      </c>
      <c r="G18" s="105">
        <v>928</v>
      </c>
      <c r="H18" s="105">
        <v>905</v>
      </c>
      <c r="I18" s="105">
        <v>911</v>
      </c>
      <c r="J18" s="105">
        <v>904</v>
      </c>
      <c r="K18" s="105">
        <v>869</v>
      </c>
      <c r="L18" s="105">
        <v>869</v>
      </c>
      <c r="M18" s="105">
        <v>815</v>
      </c>
      <c r="N18" s="105">
        <v>777</v>
      </c>
      <c r="O18" s="105">
        <v>776</v>
      </c>
      <c r="P18" s="105">
        <v>750</v>
      </c>
      <c r="Q18" s="105">
        <v>742</v>
      </c>
      <c r="R18" s="103">
        <v>733</v>
      </c>
    </row>
    <row r="19" spans="1:18" s="207" customFormat="1" ht="10.199999999999999">
      <c r="A19" s="259"/>
      <c r="B19" s="89" t="s">
        <v>43</v>
      </c>
      <c r="C19" s="105">
        <v>4260</v>
      </c>
      <c r="D19" s="105">
        <v>4097</v>
      </c>
      <c r="E19" s="105">
        <v>3905</v>
      </c>
      <c r="F19" s="105">
        <v>3746</v>
      </c>
      <c r="G19" s="105">
        <v>3658</v>
      </c>
      <c r="H19" s="105">
        <v>3529</v>
      </c>
      <c r="I19" s="105">
        <v>3434</v>
      </c>
      <c r="J19" s="105">
        <v>3311</v>
      </c>
      <c r="K19" s="105">
        <v>3254</v>
      </c>
      <c r="L19" s="105">
        <v>3177</v>
      </c>
      <c r="M19" s="105">
        <v>3099</v>
      </c>
      <c r="N19" s="105">
        <v>3026</v>
      </c>
      <c r="O19" s="105">
        <v>2896</v>
      </c>
      <c r="P19" s="105">
        <v>2786</v>
      </c>
      <c r="Q19" s="105">
        <v>2737</v>
      </c>
      <c r="R19" s="103">
        <v>2737</v>
      </c>
    </row>
    <row r="20" spans="1:18" s="207" customFormat="1" ht="10.199999999999999">
      <c r="A20" s="259"/>
      <c r="B20" s="89" t="s">
        <v>44</v>
      </c>
      <c r="C20" s="105">
        <v>4165</v>
      </c>
      <c r="D20" s="105">
        <v>4040</v>
      </c>
      <c r="E20" s="105">
        <v>3972</v>
      </c>
      <c r="F20" s="105">
        <v>3965</v>
      </c>
      <c r="G20" s="105">
        <v>3961</v>
      </c>
      <c r="H20" s="105">
        <v>3852</v>
      </c>
      <c r="I20" s="105">
        <v>3919</v>
      </c>
      <c r="J20" s="105">
        <v>3931</v>
      </c>
      <c r="K20" s="105">
        <v>3999</v>
      </c>
      <c r="L20" s="105">
        <v>4071</v>
      </c>
      <c r="M20" s="105">
        <v>4054</v>
      </c>
      <c r="N20" s="105">
        <v>4084</v>
      </c>
      <c r="O20" s="105">
        <v>4386</v>
      </c>
      <c r="P20" s="105">
        <v>4451</v>
      </c>
      <c r="Q20" s="105">
        <v>4490</v>
      </c>
      <c r="R20" s="103">
        <v>4513</v>
      </c>
    </row>
    <row r="21" spans="1:18" s="207" customFormat="1" ht="10.199999999999999">
      <c r="A21" s="88" t="s">
        <v>88</v>
      </c>
      <c r="B21" s="88"/>
      <c r="C21" s="125">
        <v>2582</v>
      </c>
      <c r="D21" s="125">
        <v>2607</v>
      </c>
      <c r="E21" s="125">
        <v>2622</v>
      </c>
      <c r="F21" s="125">
        <v>2628</v>
      </c>
      <c r="G21" s="125">
        <v>2633</v>
      </c>
      <c r="H21" s="125">
        <v>2659</v>
      </c>
      <c r="I21" s="125">
        <v>2630</v>
      </c>
      <c r="J21" s="125">
        <v>2625</v>
      </c>
      <c r="K21" s="125">
        <v>2743</v>
      </c>
      <c r="L21" s="125">
        <v>2812</v>
      </c>
      <c r="M21" s="125">
        <v>2812</v>
      </c>
      <c r="N21" s="125">
        <v>2925</v>
      </c>
      <c r="O21" s="125">
        <v>2952</v>
      </c>
      <c r="P21" s="125">
        <v>2943</v>
      </c>
      <c r="Q21" s="125">
        <v>3054</v>
      </c>
      <c r="R21" s="101">
        <v>3059</v>
      </c>
    </row>
    <row r="22" spans="1:18" s="207" customFormat="1" ht="10.199999999999999">
      <c r="A22" s="88" t="s">
        <v>89</v>
      </c>
      <c r="B22" s="88"/>
      <c r="C22" s="105">
        <v>1073</v>
      </c>
      <c r="D22" s="105">
        <v>1071</v>
      </c>
      <c r="E22" s="105">
        <v>1088</v>
      </c>
      <c r="F22" s="105">
        <v>1101</v>
      </c>
      <c r="G22" s="105">
        <v>1131</v>
      </c>
      <c r="H22" s="105">
        <v>1175</v>
      </c>
      <c r="I22" s="105">
        <v>1237</v>
      </c>
      <c r="J22" s="105">
        <v>1260</v>
      </c>
      <c r="K22" s="105">
        <v>1317</v>
      </c>
      <c r="L22" s="125">
        <v>1344</v>
      </c>
      <c r="M22" s="125">
        <v>1354</v>
      </c>
      <c r="N22" s="125">
        <v>1393</v>
      </c>
      <c r="O22" s="125">
        <v>1471</v>
      </c>
      <c r="P22" s="125">
        <v>1460</v>
      </c>
      <c r="Q22" s="125">
        <v>1467</v>
      </c>
      <c r="R22" s="101">
        <v>1447</v>
      </c>
    </row>
    <row r="23" spans="1:18" s="207" customFormat="1" ht="10.199999999999999">
      <c r="A23" s="89"/>
      <c r="B23" s="89" t="s">
        <v>90</v>
      </c>
      <c r="C23" s="105">
        <v>1012</v>
      </c>
      <c r="D23" s="105">
        <v>997</v>
      </c>
      <c r="E23" s="105">
        <v>997</v>
      </c>
      <c r="F23" s="105">
        <v>980</v>
      </c>
      <c r="G23" s="105">
        <v>990</v>
      </c>
      <c r="H23" s="105">
        <v>979</v>
      </c>
      <c r="I23" s="105">
        <v>1001</v>
      </c>
      <c r="J23" s="105">
        <v>1014</v>
      </c>
      <c r="K23" s="105">
        <v>1018</v>
      </c>
      <c r="L23" s="105">
        <v>1031</v>
      </c>
      <c r="M23" s="105">
        <v>1046</v>
      </c>
      <c r="N23" s="105">
        <v>1094</v>
      </c>
      <c r="O23" s="105">
        <v>1135</v>
      </c>
      <c r="P23" s="105">
        <v>1118</v>
      </c>
      <c r="Q23" s="105">
        <v>470</v>
      </c>
      <c r="R23" s="103">
        <v>1088</v>
      </c>
    </row>
    <row r="24" spans="1:18" s="207" customFormat="1" ht="10.199999999999999">
      <c r="A24" s="89"/>
      <c r="B24" s="89" t="s">
        <v>91</v>
      </c>
      <c r="C24" s="105">
        <v>61</v>
      </c>
      <c r="D24" s="105">
        <v>74</v>
      </c>
      <c r="E24" s="105">
        <v>91</v>
      </c>
      <c r="F24" s="105">
        <v>121</v>
      </c>
      <c r="G24" s="105">
        <v>141</v>
      </c>
      <c r="H24" s="105">
        <v>196</v>
      </c>
      <c r="I24" s="105">
        <v>236</v>
      </c>
      <c r="J24" s="105">
        <v>246</v>
      </c>
      <c r="K24" s="105">
        <v>299</v>
      </c>
      <c r="L24" s="105">
        <v>313</v>
      </c>
      <c r="M24" s="105">
        <v>308</v>
      </c>
      <c r="N24" s="105">
        <v>299</v>
      </c>
      <c r="O24" s="105">
        <v>336</v>
      </c>
      <c r="P24" s="105">
        <v>342</v>
      </c>
      <c r="Q24" s="105">
        <v>361</v>
      </c>
      <c r="R24" s="103">
        <v>359</v>
      </c>
    </row>
    <row r="25" spans="1:18" s="207" customFormat="1" ht="10.199999999999999">
      <c r="A25" s="88" t="s">
        <v>92</v>
      </c>
      <c r="B25" s="88"/>
      <c r="C25" s="125">
        <v>1169</v>
      </c>
      <c r="D25" s="125">
        <v>1126</v>
      </c>
      <c r="E25" s="125">
        <v>1142</v>
      </c>
      <c r="F25" s="125">
        <v>1148</v>
      </c>
      <c r="G25" s="125">
        <v>1163</v>
      </c>
      <c r="H25" s="125">
        <v>1145</v>
      </c>
      <c r="I25" s="125">
        <v>1124</v>
      </c>
      <c r="J25" s="125">
        <v>1140</v>
      </c>
      <c r="K25" s="125">
        <v>1090</v>
      </c>
      <c r="L25" s="125">
        <v>1052</v>
      </c>
      <c r="M25" s="125">
        <v>1006</v>
      </c>
      <c r="N25" s="125">
        <v>1059</v>
      </c>
      <c r="O25" s="125">
        <v>1363</v>
      </c>
      <c r="P25" s="125">
        <v>1371</v>
      </c>
      <c r="Q25" s="125">
        <v>1391</v>
      </c>
      <c r="R25" s="101">
        <v>1400</v>
      </c>
    </row>
    <row r="26" spans="1:18" s="207" customFormat="1" ht="10.199999999999999">
      <c r="A26" s="89"/>
      <c r="B26" s="89" t="s">
        <v>93</v>
      </c>
      <c r="C26" s="105">
        <v>575</v>
      </c>
      <c r="D26" s="105">
        <v>557</v>
      </c>
      <c r="E26" s="105">
        <v>587</v>
      </c>
      <c r="F26" s="105">
        <v>586</v>
      </c>
      <c r="G26" s="105">
        <v>583</v>
      </c>
      <c r="H26" s="105">
        <v>555</v>
      </c>
      <c r="I26" s="105">
        <v>527</v>
      </c>
      <c r="J26" s="105">
        <v>517</v>
      </c>
      <c r="K26" s="105">
        <v>483</v>
      </c>
      <c r="L26" s="105">
        <v>467</v>
      </c>
      <c r="M26" s="105">
        <v>431</v>
      </c>
      <c r="N26" s="105">
        <v>471</v>
      </c>
      <c r="O26" s="105">
        <v>759</v>
      </c>
      <c r="P26" s="105">
        <v>769</v>
      </c>
      <c r="Q26" s="105">
        <v>798</v>
      </c>
      <c r="R26" s="103">
        <v>795</v>
      </c>
    </row>
    <row r="27" spans="1:18" s="207" customFormat="1" ht="10.199999999999999">
      <c r="A27" s="89"/>
      <c r="B27" s="89" t="s">
        <v>94</v>
      </c>
      <c r="C27" s="105">
        <v>154</v>
      </c>
      <c r="D27" s="105">
        <v>148</v>
      </c>
      <c r="E27" s="105">
        <v>140</v>
      </c>
      <c r="F27" s="105">
        <v>137</v>
      </c>
      <c r="G27" s="105">
        <v>131</v>
      </c>
      <c r="H27" s="105">
        <v>129</v>
      </c>
      <c r="I27" s="105">
        <v>127</v>
      </c>
      <c r="J27" s="105">
        <v>131</v>
      </c>
      <c r="K27" s="105">
        <v>125</v>
      </c>
      <c r="L27" s="105">
        <v>122</v>
      </c>
      <c r="M27" s="105">
        <v>119</v>
      </c>
      <c r="N27" s="105">
        <v>114</v>
      </c>
      <c r="O27" s="105">
        <v>120</v>
      </c>
      <c r="P27" s="105">
        <v>117</v>
      </c>
      <c r="Q27" s="105">
        <v>102</v>
      </c>
      <c r="R27" s="103">
        <v>104</v>
      </c>
    </row>
    <row r="28" spans="1:18" s="207" customFormat="1" ht="10.199999999999999">
      <c r="A28" s="89"/>
      <c r="B28" s="89" t="s">
        <v>95</v>
      </c>
      <c r="C28" s="105">
        <v>440</v>
      </c>
      <c r="D28" s="105">
        <v>421</v>
      </c>
      <c r="E28" s="105">
        <v>415</v>
      </c>
      <c r="F28" s="105">
        <v>425</v>
      </c>
      <c r="G28" s="105">
        <v>449</v>
      </c>
      <c r="H28" s="105">
        <v>461</v>
      </c>
      <c r="I28" s="105">
        <v>470</v>
      </c>
      <c r="J28" s="105">
        <v>492</v>
      </c>
      <c r="K28" s="105">
        <v>482</v>
      </c>
      <c r="L28" s="105">
        <v>463</v>
      </c>
      <c r="M28" s="105">
        <v>456</v>
      </c>
      <c r="N28" s="105">
        <v>474</v>
      </c>
      <c r="O28" s="105">
        <v>484</v>
      </c>
      <c r="P28" s="105">
        <v>485</v>
      </c>
      <c r="Q28" s="105">
        <v>491</v>
      </c>
      <c r="R28" s="103">
        <v>501</v>
      </c>
    </row>
    <row r="29" spans="1:18" s="207" customFormat="1" ht="10.199999999999999">
      <c r="A29" s="88" t="s">
        <v>96</v>
      </c>
      <c r="B29" s="88"/>
      <c r="C29" s="125">
        <v>7509</v>
      </c>
      <c r="D29" s="125">
        <v>7434</v>
      </c>
      <c r="E29" s="125">
        <v>7514</v>
      </c>
      <c r="F29" s="125">
        <v>7476</v>
      </c>
      <c r="G29" s="125">
        <v>7518</v>
      </c>
      <c r="H29" s="125">
        <v>7581</v>
      </c>
      <c r="I29" s="125">
        <v>7568</v>
      </c>
      <c r="J29" s="125">
        <v>7474</v>
      </c>
      <c r="K29" s="125">
        <v>7605</v>
      </c>
      <c r="L29" s="125">
        <v>7767</v>
      </c>
      <c r="M29" s="125">
        <v>7711</v>
      </c>
      <c r="N29" s="125">
        <v>7728</v>
      </c>
      <c r="O29" s="125">
        <v>7455</v>
      </c>
      <c r="P29" s="125">
        <v>7394</v>
      </c>
      <c r="Q29" s="125">
        <v>7510</v>
      </c>
      <c r="R29" s="101">
        <v>7679</v>
      </c>
    </row>
    <row r="30" spans="1:18" s="207" customFormat="1" ht="10.199999999999999">
      <c r="A30" s="89"/>
      <c r="B30" s="89" t="s">
        <v>56</v>
      </c>
      <c r="C30" s="105">
        <v>2251</v>
      </c>
      <c r="D30" s="105">
        <v>2227</v>
      </c>
      <c r="E30" s="105">
        <v>2257</v>
      </c>
      <c r="F30" s="105">
        <v>2261</v>
      </c>
      <c r="G30" s="105">
        <v>2266</v>
      </c>
      <c r="H30" s="105">
        <v>2262</v>
      </c>
      <c r="I30" s="105">
        <v>2271</v>
      </c>
      <c r="J30" s="105">
        <v>2241</v>
      </c>
      <c r="K30" s="105">
        <v>2211</v>
      </c>
      <c r="L30" s="105">
        <v>2215</v>
      </c>
      <c r="M30" s="105">
        <v>2193</v>
      </c>
      <c r="N30" s="105">
        <v>2238</v>
      </c>
      <c r="O30" s="105">
        <v>2238</v>
      </c>
      <c r="P30" s="105">
        <v>2196</v>
      </c>
      <c r="Q30" s="105">
        <v>2216</v>
      </c>
      <c r="R30" s="103">
        <v>2219</v>
      </c>
    </row>
    <row r="31" spans="1:18" s="207" customFormat="1" ht="10.199999999999999">
      <c r="A31" s="89"/>
      <c r="B31" s="89" t="s">
        <v>97</v>
      </c>
      <c r="C31" s="105">
        <v>141</v>
      </c>
      <c r="D31" s="105">
        <v>135</v>
      </c>
      <c r="E31" s="105">
        <v>151</v>
      </c>
      <c r="F31" s="105">
        <v>146</v>
      </c>
      <c r="G31" s="105">
        <v>150</v>
      </c>
      <c r="H31" s="105">
        <v>152</v>
      </c>
      <c r="I31" s="105">
        <v>146</v>
      </c>
      <c r="J31" s="105">
        <v>154</v>
      </c>
      <c r="K31" s="105">
        <v>162</v>
      </c>
      <c r="L31" s="105">
        <v>157</v>
      </c>
      <c r="M31" s="105">
        <v>159</v>
      </c>
      <c r="N31" s="105">
        <v>167</v>
      </c>
      <c r="O31" s="105">
        <v>174</v>
      </c>
      <c r="P31" s="105">
        <v>166</v>
      </c>
      <c r="Q31" s="105">
        <v>154</v>
      </c>
      <c r="R31" s="103">
        <v>143</v>
      </c>
    </row>
    <row r="32" spans="1:18" s="207" customFormat="1" ht="10.199999999999999">
      <c r="A32" s="89"/>
      <c r="B32" s="89" t="s">
        <v>98</v>
      </c>
      <c r="C32" s="105">
        <v>398</v>
      </c>
      <c r="D32" s="105">
        <v>401</v>
      </c>
      <c r="E32" s="105">
        <v>410</v>
      </c>
      <c r="F32" s="105">
        <v>417</v>
      </c>
      <c r="G32" s="105">
        <v>453</v>
      </c>
      <c r="H32" s="105">
        <v>467</v>
      </c>
      <c r="I32" s="105">
        <v>458</v>
      </c>
      <c r="J32" s="105">
        <v>494</v>
      </c>
      <c r="K32" s="105">
        <v>591</v>
      </c>
      <c r="L32" s="105">
        <v>649</v>
      </c>
      <c r="M32" s="105">
        <v>624</v>
      </c>
      <c r="N32" s="105">
        <v>647</v>
      </c>
      <c r="O32" s="105">
        <v>617</v>
      </c>
      <c r="P32" s="105">
        <v>611</v>
      </c>
      <c r="Q32" s="105">
        <v>654</v>
      </c>
      <c r="R32" s="103">
        <v>659</v>
      </c>
    </row>
    <row r="33" spans="1:18" s="207" customFormat="1" ht="10.199999999999999">
      <c r="A33" s="89"/>
      <c r="B33" s="89" t="s">
        <v>99</v>
      </c>
      <c r="C33" s="105">
        <v>104</v>
      </c>
      <c r="D33" s="105">
        <v>100</v>
      </c>
      <c r="E33" s="105">
        <v>103</v>
      </c>
      <c r="F33" s="105">
        <v>100</v>
      </c>
      <c r="G33" s="105">
        <v>107</v>
      </c>
      <c r="H33" s="105">
        <v>113</v>
      </c>
      <c r="I33" s="105">
        <v>115</v>
      </c>
      <c r="J33" s="105">
        <v>117</v>
      </c>
      <c r="K33" s="105">
        <v>108</v>
      </c>
      <c r="L33" s="105">
        <v>101</v>
      </c>
      <c r="M33" s="105">
        <v>115</v>
      </c>
      <c r="N33" s="105">
        <v>106</v>
      </c>
      <c r="O33" s="105">
        <v>103</v>
      </c>
      <c r="P33" s="105">
        <v>101</v>
      </c>
      <c r="Q33" s="105">
        <v>107</v>
      </c>
      <c r="R33" s="103">
        <v>113</v>
      </c>
    </row>
    <row r="34" spans="1:18" s="207" customFormat="1" ht="10.199999999999999">
      <c r="A34" s="89"/>
      <c r="B34" s="89" t="s">
        <v>100</v>
      </c>
      <c r="C34" s="105">
        <v>4615</v>
      </c>
      <c r="D34" s="105">
        <v>4571</v>
      </c>
      <c r="E34" s="105">
        <v>4593</v>
      </c>
      <c r="F34" s="105">
        <v>4552</v>
      </c>
      <c r="G34" s="105">
        <v>4542</v>
      </c>
      <c r="H34" s="105">
        <v>4587</v>
      </c>
      <c r="I34" s="105">
        <v>4578</v>
      </c>
      <c r="J34" s="105">
        <v>4468</v>
      </c>
      <c r="K34" s="105">
        <v>4533</v>
      </c>
      <c r="L34" s="105">
        <v>4645</v>
      </c>
      <c r="M34" s="105">
        <v>4620</v>
      </c>
      <c r="N34" s="105">
        <v>4570</v>
      </c>
      <c r="O34" s="105">
        <v>4323</v>
      </c>
      <c r="P34" s="105">
        <v>4320</v>
      </c>
      <c r="Q34" s="105">
        <v>4379</v>
      </c>
      <c r="R34" s="103">
        <v>4545</v>
      </c>
    </row>
    <row r="35" spans="1:18" s="207" customFormat="1" ht="10.199999999999999">
      <c r="A35" s="88" t="s">
        <v>66</v>
      </c>
      <c r="B35" s="88"/>
      <c r="C35" s="125">
        <v>494</v>
      </c>
      <c r="D35" s="125">
        <v>536</v>
      </c>
      <c r="E35" s="125">
        <v>538</v>
      </c>
      <c r="F35" s="125">
        <v>536</v>
      </c>
      <c r="G35" s="125">
        <v>593</v>
      </c>
      <c r="H35" s="125">
        <v>530</v>
      </c>
      <c r="I35" s="125">
        <v>600</v>
      </c>
      <c r="J35" s="125">
        <v>607</v>
      </c>
      <c r="K35" s="125">
        <v>617</v>
      </c>
      <c r="L35" s="125">
        <v>635</v>
      </c>
      <c r="M35" s="125">
        <v>605</v>
      </c>
      <c r="N35" s="125">
        <v>563</v>
      </c>
      <c r="O35" s="125">
        <v>663</v>
      </c>
      <c r="P35" s="125">
        <v>614</v>
      </c>
      <c r="Q35" s="125">
        <v>646</v>
      </c>
      <c r="R35" s="101">
        <v>646</v>
      </c>
    </row>
    <row r="36" spans="1:18" s="207" customFormat="1" ht="10.199999999999999">
      <c r="A36" s="88" t="s">
        <v>67</v>
      </c>
      <c r="B36" s="88"/>
      <c r="C36" s="125">
        <v>706</v>
      </c>
      <c r="D36" s="125">
        <v>886</v>
      </c>
      <c r="E36" s="125">
        <v>904</v>
      </c>
      <c r="F36" s="125">
        <v>937</v>
      </c>
      <c r="G36" s="125">
        <v>950</v>
      </c>
      <c r="H36" s="125">
        <v>875</v>
      </c>
      <c r="I36" s="125">
        <v>928</v>
      </c>
      <c r="J36" s="125">
        <v>941</v>
      </c>
      <c r="K36" s="125">
        <v>940</v>
      </c>
      <c r="L36" s="125">
        <v>920</v>
      </c>
      <c r="M36" s="125">
        <v>936</v>
      </c>
      <c r="N36" s="125">
        <v>688</v>
      </c>
      <c r="O36" s="125">
        <v>962</v>
      </c>
      <c r="P36" s="125">
        <v>941</v>
      </c>
      <c r="Q36" s="125">
        <v>1028</v>
      </c>
      <c r="R36" s="101">
        <v>1339</v>
      </c>
    </row>
    <row r="37" spans="1:18" s="207" customFormat="1" ht="10.199999999999999">
      <c r="A37" s="98" t="s">
        <v>101</v>
      </c>
      <c r="B37" s="88"/>
      <c r="C37" s="125">
        <v>1894</v>
      </c>
      <c r="D37" s="125">
        <v>1942</v>
      </c>
      <c r="E37" s="125">
        <v>1925</v>
      </c>
      <c r="F37" s="125">
        <v>1948</v>
      </c>
      <c r="G37" s="125">
        <v>1977</v>
      </c>
      <c r="H37" s="125">
        <v>1991</v>
      </c>
      <c r="I37" s="125">
        <v>2122</v>
      </c>
      <c r="J37" s="125">
        <v>2206</v>
      </c>
      <c r="K37" s="125">
        <v>2185</v>
      </c>
      <c r="L37" s="125">
        <v>2202</v>
      </c>
      <c r="M37" s="125">
        <v>2199</v>
      </c>
      <c r="N37" s="125">
        <v>2267</v>
      </c>
      <c r="O37" s="125">
        <v>2297</v>
      </c>
      <c r="P37" s="125">
        <v>2241</v>
      </c>
      <c r="Q37" s="125">
        <v>2325</v>
      </c>
      <c r="R37" s="101">
        <v>2376</v>
      </c>
    </row>
    <row r="38" spans="1:18" s="207" customFormat="1" ht="10.199999999999999">
      <c r="A38" s="88" t="s">
        <v>102</v>
      </c>
      <c r="B38" s="88"/>
      <c r="C38" s="125">
        <v>3410</v>
      </c>
      <c r="D38" s="125">
        <v>3440</v>
      </c>
      <c r="E38" s="125">
        <v>3504</v>
      </c>
      <c r="F38" s="125">
        <v>3529</v>
      </c>
      <c r="G38" s="125">
        <v>3578</v>
      </c>
      <c r="H38" s="125">
        <v>3711</v>
      </c>
      <c r="I38" s="125">
        <v>3809</v>
      </c>
      <c r="J38" s="125">
        <v>3910</v>
      </c>
      <c r="K38" s="125">
        <v>4047</v>
      </c>
      <c r="L38" s="125">
        <v>4106</v>
      </c>
      <c r="M38" s="125">
        <v>4177</v>
      </c>
      <c r="N38" s="125">
        <v>4217</v>
      </c>
      <c r="O38" s="125">
        <v>4231</v>
      </c>
      <c r="P38" s="125">
        <v>4132</v>
      </c>
      <c r="Q38" s="125">
        <v>4227</v>
      </c>
      <c r="R38" s="101">
        <v>4274</v>
      </c>
    </row>
    <row r="39" spans="1:18" s="207" customFormat="1" ht="10.199999999999999">
      <c r="A39" s="89"/>
      <c r="B39" s="89" t="s">
        <v>103</v>
      </c>
      <c r="C39" s="105">
        <v>30</v>
      </c>
      <c r="D39" s="105">
        <v>30</v>
      </c>
      <c r="E39" s="105">
        <v>29</v>
      </c>
      <c r="F39" s="105">
        <v>28</v>
      </c>
      <c r="G39" s="105">
        <v>31</v>
      </c>
      <c r="H39" s="105">
        <v>35</v>
      </c>
      <c r="I39" s="105">
        <v>43</v>
      </c>
      <c r="J39" s="105">
        <v>44</v>
      </c>
      <c r="K39" s="105">
        <v>44</v>
      </c>
      <c r="L39" s="105">
        <v>50</v>
      </c>
      <c r="M39" s="105">
        <v>47</v>
      </c>
      <c r="N39" s="105">
        <v>48</v>
      </c>
      <c r="O39" s="105">
        <v>42</v>
      </c>
      <c r="P39" s="105">
        <v>29</v>
      </c>
      <c r="Q39" s="105">
        <v>29</v>
      </c>
      <c r="R39" s="103">
        <v>29</v>
      </c>
    </row>
    <row r="40" spans="1:18" s="207" customFormat="1" ht="10.199999999999999">
      <c r="A40" s="89"/>
      <c r="B40" s="89" t="s">
        <v>104</v>
      </c>
      <c r="C40" s="105">
        <v>1695</v>
      </c>
      <c r="D40" s="105">
        <v>1733</v>
      </c>
      <c r="E40" s="105">
        <v>1759</v>
      </c>
      <c r="F40" s="105">
        <v>1785</v>
      </c>
      <c r="G40" s="105">
        <v>1799</v>
      </c>
      <c r="H40" s="105">
        <v>1852</v>
      </c>
      <c r="I40" s="105">
        <v>1834</v>
      </c>
      <c r="J40" s="105">
        <v>1815</v>
      </c>
      <c r="K40" s="105">
        <v>1875</v>
      </c>
      <c r="L40" s="105">
        <v>1920</v>
      </c>
      <c r="M40" s="105">
        <v>1983</v>
      </c>
      <c r="N40" s="105">
        <v>1991</v>
      </c>
      <c r="O40" s="105">
        <v>2013</v>
      </c>
      <c r="P40" s="105">
        <v>2009</v>
      </c>
      <c r="Q40" s="105">
        <v>2076</v>
      </c>
      <c r="R40" s="103">
        <v>2090</v>
      </c>
    </row>
    <row r="41" spans="1:18" s="207" customFormat="1" ht="10.199999999999999">
      <c r="A41" s="89"/>
      <c r="B41" s="89" t="s">
        <v>105</v>
      </c>
      <c r="C41" s="105">
        <v>740</v>
      </c>
      <c r="D41" s="105">
        <v>739</v>
      </c>
      <c r="E41" s="105">
        <v>789</v>
      </c>
      <c r="F41" s="105">
        <v>832</v>
      </c>
      <c r="G41" s="105">
        <v>883</v>
      </c>
      <c r="H41" s="105">
        <v>973</v>
      </c>
      <c r="I41" s="105">
        <v>1068</v>
      </c>
      <c r="J41" s="105">
        <v>1156</v>
      </c>
      <c r="K41" s="105">
        <v>1257</v>
      </c>
      <c r="L41" s="105">
        <v>1258</v>
      </c>
      <c r="M41" s="105">
        <v>1292</v>
      </c>
      <c r="N41" s="105">
        <v>1325</v>
      </c>
      <c r="O41" s="105">
        <v>1313</v>
      </c>
      <c r="P41" s="105">
        <v>1271</v>
      </c>
      <c r="Q41" s="105">
        <v>1288</v>
      </c>
      <c r="R41" s="103">
        <v>1300</v>
      </c>
    </row>
    <row r="42" spans="1:18" s="207" customFormat="1" ht="10.199999999999999">
      <c r="A42" s="89"/>
      <c r="B42" s="89" t="s">
        <v>106</v>
      </c>
      <c r="C42" s="105">
        <v>945</v>
      </c>
      <c r="D42" s="105">
        <v>938</v>
      </c>
      <c r="E42" s="105">
        <v>927</v>
      </c>
      <c r="F42" s="105">
        <v>884</v>
      </c>
      <c r="G42" s="105">
        <v>865</v>
      </c>
      <c r="H42" s="105">
        <v>851</v>
      </c>
      <c r="I42" s="105">
        <v>864</v>
      </c>
      <c r="J42" s="105">
        <v>895</v>
      </c>
      <c r="K42" s="105">
        <v>871</v>
      </c>
      <c r="L42" s="105">
        <v>878</v>
      </c>
      <c r="M42" s="105">
        <v>855</v>
      </c>
      <c r="N42" s="105">
        <v>853</v>
      </c>
      <c r="O42" s="105">
        <v>863</v>
      </c>
      <c r="P42" s="105">
        <v>823</v>
      </c>
      <c r="Q42" s="105">
        <v>834</v>
      </c>
      <c r="R42" s="103">
        <v>855</v>
      </c>
    </row>
    <row r="43" spans="1:18" s="207" customFormat="1" ht="10.199999999999999">
      <c r="A43" s="88" t="s">
        <v>107</v>
      </c>
      <c r="B43" s="88"/>
      <c r="C43" s="125">
        <v>708</v>
      </c>
      <c r="D43" s="125">
        <v>704</v>
      </c>
      <c r="E43" s="125">
        <v>713</v>
      </c>
      <c r="F43" s="125">
        <v>682</v>
      </c>
      <c r="G43" s="125">
        <v>674</v>
      </c>
      <c r="H43" s="125">
        <v>672</v>
      </c>
      <c r="I43" s="125">
        <v>691</v>
      </c>
      <c r="J43" s="125">
        <v>680</v>
      </c>
      <c r="K43" s="125">
        <v>701</v>
      </c>
      <c r="L43" s="125">
        <v>717</v>
      </c>
      <c r="M43" s="125">
        <v>710</v>
      </c>
      <c r="N43" s="125">
        <v>499</v>
      </c>
      <c r="O43" s="125">
        <v>463</v>
      </c>
      <c r="P43" s="125">
        <v>443</v>
      </c>
      <c r="Q43" s="125">
        <v>432</v>
      </c>
      <c r="R43" s="101">
        <v>413</v>
      </c>
    </row>
    <row r="44" spans="1:18" s="207" customFormat="1" ht="10.199999999999999">
      <c r="A44" s="88" t="s">
        <v>108</v>
      </c>
      <c r="B44" s="88"/>
      <c r="C44" s="125">
        <v>4</v>
      </c>
      <c r="D44" s="125">
        <v>5</v>
      </c>
      <c r="E44" s="125">
        <v>5</v>
      </c>
      <c r="F44" s="125">
        <v>3</v>
      </c>
      <c r="G44" s="125">
        <v>3</v>
      </c>
      <c r="H44" s="125">
        <v>3</v>
      </c>
      <c r="I44" s="125">
        <v>3</v>
      </c>
      <c r="J44" s="125">
        <v>3</v>
      </c>
      <c r="K44" s="125">
        <v>3</v>
      </c>
      <c r="L44" s="125">
        <v>3</v>
      </c>
      <c r="M44" s="125">
        <v>3</v>
      </c>
      <c r="N44" s="125">
        <v>14</v>
      </c>
      <c r="O44" s="125">
        <v>2</v>
      </c>
      <c r="P44" s="125">
        <v>2</v>
      </c>
      <c r="Q44" s="125">
        <v>2</v>
      </c>
      <c r="R44" s="101">
        <v>2</v>
      </c>
    </row>
    <row r="45" spans="1:18" s="207" customFormat="1" ht="10.199999999999999">
      <c r="A45" s="88" t="s">
        <v>77</v>
      </c>
      <c r="B45" s="88"/>
      <c r="C45" s="125">
        <v>182</v>
      </c>
      <c r="D45" s="125">
        <v>181</v>
      </c>
      <c r="E45" s="125">
        <v>187</v>
      </c>
      <c r="F45" s="125">
        <v>186</v>
      </c>
      <c r="G45" s="125">
        <v>197</v>
      </c>
      <c r="H45" s="125">
        <v>201</v>
      </c>
      <c r="I45" s="125">
        <v>208</v>
      </c>
      <c r="J45" s="125">
        <v>221</v>
      </c>
      <c r="K45" s="125">
        <v>232</v>
      </c>
      <c r="L45" s="125">
        <v>234</v>
      </c>
      <c r="M45" s="125">
        <v>244</v>
      </c>
      <c r="N45" s="125">
        <v>327</v>
      </c>
      <c r="O45" s="125">
        <v>329</v>
      </c>
      <c r="P45" s="125">
        <v>314</v>
      </c>
      <c r="Q45" s="125">
        <v>317</v>
      </c>
      <c r="R45" s="101">
        <v>341</v>
      </c>
    </row>
    <row r="46" spans="1:18" s="207" customFormat="1" ht="10.199999999999999">
      <c r="A46" s="72"/>
      <c r="B46" s="25"/>
      <c r="C46" s="49"/>
      <c r="D46" s="49"/>
      <c r="E46" s="49"/>
      <c r="F46" s="49"/>
      <c r="G46" s="49"/>
      <c r="H46" s="49"/>
      <c r="I46" s="49"/>
      <c r="J46" s="49"/>
      <c r="K46" s="49"/>
      <c r="L46" s="49"/>
      <c r="M46" s="105"/>
      <c r="N46" s="105"/>
      <c r="O46" s="125"/>
      <c r="P46" s="125"/>
      <c r="Q46" s="125"/>
      <c r="R46" s="101"/>
    </row>
    <row r="47" spans="1:18" s="207" customFormat="1" ht="10.199999999999999">
      <c r="A47" s="88" t="s">
        <v>78</v>
      </c>
      <c r="B47" s="88"/>
      <c r="C47" s="125">
        <v>33745</v>
      </c>
      <c r="D47" s="125">
        <v>33374</v>
      </c>
      <c r="E47" s="125">
        <v>33085</v>
      </c>
      <c r="F47" s="125">
        <v>32805</v>
      </c>
      <c r="G47" s="125">
        <v>32847</v>
      </c>
      <c r="H47" s="125">
        <v>32659</v>
      </c>
      <c r="I47" s="125">
        <v>32995</v>
      </c>
      <c r="J47" s="125">
        <v>33040</v>
      </c>
      <c r="K47" s="125">
        <v>33372</v>
      </c>
      <c r="L47" s="125">
        <v>33681</v>
      </c>
      <c r="M47" s="125">
        <v>33349</v>
      </c>
      <c r="N47" s="125">
        <v>32978</v>
      </c>
      <c r="O47" s="125">
        <v>33401</v>
      </c>
      <c r="P47" s="125">
        <v>32934</v>
      </c>
      <c r="Q47" s="125">
        <v>33512</v>
      </c>
      <c r="R47" s="101">
        <v>34151</v>
      </c>
    </row>
    <row r="48" spans="1:18" s="207" customFormat="1" ht="10.199999999999999">
      <c r="A48" s="260"/>
      <c r="B48" s="88"/>
      <c r="C48" s="125"/>
      <c r="D48" s="125"/>
      <c r="E48" s="125"/>
      <c r="F48" s="125"/>
      <c r="G48" s="125"/>
      <c r="H48" s="125"/>
      <c r="I48" s="125"/>
      <c r="J48" s="125"/>
      <c r="K48" s="125"/>
      <c r="L48" s="125"/>
      <c r="M48" s="125"/>
      <c r="N48" s="125"/>
      <c r="O48" s="125"/>
      <c r="P48" s="125"/>
      <c r="Q48" s="125"/>
      <c r="R48" s="101"/>
    </row>
    <row r="49" spans="1:48" s="207" customFormat="1" ht="10.199999999999999">
      <c r="A49" s="89"/>
      <c r="B49" s="89" t="s">
        <v>79</v>
      </c>
      <c r="C49" s="105">
        <v>76</v>
      </c>
      <c r="D49" s="105">
        <v>70</v>
      </c>
      <c r="E49" s="105">
        <v>72</v>
      </c>
      <c r="F49" s="105">
        <v>79</v>
      </c>
      <c r="G49" s="105">
        <v>79</v>
      </c>
      <c r="H49" s="105">
        <v>85</v>
      </c>
      <c r="I49" s="105">
        <v>83</v>
      </c>
      <c r="J49" s="105">
        <v>88</v>
      </c>
      <c r="K49" s="105">
        <v>87</v>
      </c>
      <c r="L49" s="105">
        <v>92</v>
      </c>
      <c r="M49" s="105">
        <v>95</v>
      </c>
      <c r="N49" s="105">
        <v>91</v>
      </c>
      <c r="O49" s="105">
        <v>91</v>
      </c>
      <c r="P49" s="105">
        <v>76</v>
      </c>
      <c r="Q49" s="105">
        <v>83</v>
      </c>
      <c r="R49" s="103">
        <v>85</v>
      </c>
    </row>
    <row r="50" spans="1:48" s="207" customFormat="1" ht="10.199999999999999">
      <c r="A50" s="25"/>
      <c r="B50" s="25" t="s">
        <v>80</v>
      </c>
      <c r="C50" s="49">
        <v>4524</v>
      </c>
      <c r="D50" s="49">
        <v>4284</v>
      </c>
      <c r="E50" s="49">
        <v>4051</v>
      </c>
      <c r="F50" s="49">
        <v>3907</v>
      </c>
      <c r="G50" s="49">
        <v>3804</v>
      </c>
      <c r="H50" s="49">
        <v>3745</v>
      </c>
      <c r="I50" s="49">
        <v>3728</v>
      </c>
      <c r="J50" s="49">
        <v>3739</v>
      </c>
      <c r="K50" s="49">
        <v>3683</v>
      </c>
      <c r="L50" s="49">
        <v>3680</v>
      </c>
      <c r="M50" s="105">
        <v>3529</v>
      </c>
      <c r="N50" s="105">
        <v>3320</v>
      </c>
      <c r="O50" s="105">
        <v>3064</v>
      </c>
      <c r="P50" s="105">
        <v>3016</v>
      </c>
      <c r="Q50" s="105">
        <v>3061</v>
      </c>
      <c r="R50" s="103">
        <v>3107</v>
      </c>
    </row>
    <row r="51" spans="1:48" s="207" customFormat="1" ht="10.199999999999999">
      <c r="A51" s="25"/>
      <c r="B51" s="25" t="s">
        <v>81</v>
      </c>
      <c r="C51" s="49">
        <v>29145</v>
      </c>
      <c r="D51" s="49">
        <v>29020</v>
      </c>
      <c r="E51" s="49">
        <v>28962</v>
      </c>
      <c r="F51" s="49">
        <v>28819</v>
      </c>
      <c r="G51" s="49">
        <v>28964</v>
      </c>
      <c r="H51" s="49">
        <v>28829</v>
      </c>
      <c r="I51" s="49">
        <v>29184</v>
      </c>
      <c r="J51" s="49">
        <v>29213</v>
      </c>
      <c r="K51" s="49">
        <v>29602</v>
      </c>
      <c r="L51" s="49">
        <v>29909</v>
      </c>
      <c r="M51" s="105">
        <v>29725</v>
      </c>
      <c r="N51" s="105">
        <v>29567</v>
      </c>
      <c r="O51" s="105">
        <v>30246</v>
      </c>
      <c r="P51" s="105">
        <v>29842</v>
      </c>
      <c r="Q51" s="105">
        <v>30368</v>
      </c>
      <c r="R51" s="103">
        <v>30959</v>
      </c>
    </row>
    <row r="52" spans="1:48" s="207" customFormat="1" ht="10.199999999999999">
      <c r="A52" s="261"/>
      <c r="B52" s="64"/>
      <c r="C52" s="262"/>
      <c r="D52" s="262"/>
      <c r="E52" s="262"/>
      <c r="F52" s="262"/>
      <c r="G52" s="262"/>
      <c r="H52" s="262"/>
      <c r="I52" s="262"/>
      <c r="J52" s="262"/>
      <c r="K52" s="262"/>
      <c r="L52" s="262"/>
      <c r="M52" s="263"/>
      <c r="N52" s="263"/>
      <c r="O52" s="263"/>
      <c r="P52" s="263"/>
      <c r="Q52" s="263"/>
      <c r="R52" s="264"/>
    </row>
    <row r="53" spans="1:48" s="72" customFormat="1" ht="10.199999999999999">
      <c r="A53" s="540" t="s">
        <v>109</v>
      </c>
      <c r="B53" s="540"/>
      <c r="C53" s="540"/>
      <c r="D53" s="540"/>
      <c r="E53" s="540"/>
      <c r="F53" s="540"/>
      <c r="G53" s="540"/>
      <c r="H53" s="540"/>
      <c r="I53" s="540"/>
      <c r="J53" s="540"/>
      <c r="K53" s="540"/>
      <c r="L53" s="540"/>
      <c r="M53" s="540"/>
      <c r="N53" s="540"/>
      <c r="O53" s="540"/>
      <c r="P53" s="540"/>
      <c r="Q53" s="540"/>
      <c r="R53" s="540"/>
    </row>
    <row r="54" spans="1:48" s="72" customFormat="1" ht="10.199999999999999">
      <c r="A54" s="25" t="s">
        <v>110</v>
      </c>
      <c r="B54" s="25"/>
      <c r="C54" s="25"/>
      <c r="D54" s="25"/>
      <c r="E54" s="25"/>
      <c r="F54" s="25"/>
      <c r="G54" s="25"/>
      <c r="H54" s="25"/>
      <c r="I54" s="25"/>
      <c r="J54" s="68"/>
      <c r="K54" s="25"/>
      <c r="L54" s="25"/>
      <c r="M54" s="265"/>
      <c r="N54" s="265"/>
      <c r="O54" s="25"/>
      <c r="P54" s="265"/>
      <c r="Q54" s="265"/>
      <c r="R54" s="265"/>
    </row>
    <row r="55" spans="1:48" s="211" customFormat="1" ht="10.199999999999999">
      <c r="A55" s="69" t="s">
        <v>189</v>
      </c>
      <c r="B55" s="1"/>
      <c r="C55" s="1"/>
      <c r="D55" s="1"/>
      <c r="E55" s="1"/>
      <c r="F55" s="1"/>
      <c r="G55" s="1"/>
      <c r="H55" s="1"/>
      <c r="I55" s="1"/>
      <c r="J55" s="1"/>
      <c r="K55" s="1"/>
      <c r="L55" s="1"/>
      <c r="M55" s="2"/>
      <c r="N55" s="2"/>
      <c r="O55" s="2"/>
      <c r="P55" s="2"/>
      <c r="Q55" s="2"/>
      <c r="R55" s="2"/>
      <c r="S55" s="207"/>
      <c r="T55" s="207"/>
      <c r="U55" s="207"/>
      <c r="V55" s="207"/>
      <c r="W55" s="207"/>
      <c r="X55" s="207"/>
      <c r="Y55" s="207"/>
      <c r="Z55" s="207"/>
      <c r="AA55" s="207"/>
      <c r="AB55" s="207"/>
      <c r="AC55" s="207"/>
      <c r="AD55" s="207"/>
      <c r="AE55" s="207"/>
      <c r="AF55" s="207"/>
      <c r="AG55" s="207"/>
      <c r="AH55" s="207"/>
      <c r="AI55" s="207"/>
      <c r="AJ55" s="207"/>
      <c r="AK55" s="207"/>
      <c r="AL55" s="207"/>
      <c r="AM55" s="207"/>
      <c r="AN55" s="207"/>
      <c r="AO55" s="207"/>
      <c r="AP55" s="207"/>
      <c r="AQ55" s="207"/>
      <c r="AR55" s="207"/>
      <c r="AS55" s="207"/>
      <c r="AT55" s="207"/>
      <c r="AU55" s="207"/>
      <c r="AV55" s="207"/>
    </row>
    <row r="56" spans="1:48" s="211" customFormat="1" ht="10.199999999999999">
      <c r="A56" s="111"/>
      <c r="B56" s="1"/>
      <c r="C56" s="1"/>
      <c r="D56" s="1"/>
      <c r="E56" s="1"/>
      <c r="F56" s="1"/>
      <c r="G56" s="1"/>
      <c r="H56" s="1"/>
      <c r="I56" s="1"/>
      <c r="J56" s="1"/>
      <c r="K56" s="1"/>
      <c r="L56" s="1"/>
      <c r="M56" s="2"/>
      <c r="N56" s="2"/>
      <c r="O56" s="2"/>
      <c r="P56" s="2"/>
      <c r="Q56" s="2"/>
      <c r="R56" s="2"/>
      <c r="S56" s="207"/>
      <c r="T56" s="207"/>
      <c r="U56" s="207"/>
      <c r="V56" s="207"/>
      <c r="W56" s="207"/>
      <c r="X56" s="207"/>
      <c r="Y56" s="207"/>
      <c r="Z56" s="207"/>
      <c r="AA56" s="207"/>
      <c r="AB56" s="207"/>
      <c r="AC56" s="207"/>
      <c r="AD56" s="207"/>
      <c r="AE56" s="207"/>
      <c r="AF56" s="207"/>
      <c r="AG56" s="207"/>
      <c r="AH56" s="207"/>
      <c r="AI56" s="207"/>
      <c r="AJ56" s="207"/>
      <c r="AK56" s="207"/>
      <c r="AL56" s="207"/>
      <c r="AM56" s="207"/>
      <c r="AN56" s="207"/>
      <c r="AO56" s="207"/>
      <c r="AP56" s="207"/>
      <c r="AQ56" s="207"/>
      <c r="AR56" s="207"/>
      <c r="AS56" s="207"/>
      <c r="AT56" s="207"/>
      <c r="AU56" s="207"/>
      <c r="AV56" s="207"/>
    </row>
    <row r="57" spans="1:48" s="83" customFormat="1" ht="10.199999999999999">
      <c r="A57" s="76" t="s">
        <v>207</v>
      </c>
      <c r="B57" s="76"/>
      <c r="C57" s="76"/>
      <c r="D57" s="76"/>
      <c r="E57" s="76"/>
      <c r="F57" s="76"/>
      <c r="G57" s="76"/>
      <c r="H57" s="76"/>
      <c r="I57" s="76"/>
      <c r="J57" s="76"/>
      <c r="K57" s="76"/>
      <c r="L57" s="76"/>
      <c r="M57" s="76"/>
      <c r="N57" s="76"/>
      <c r="O57" s="76"/>
      <c r="P57" s="76"/>
      <c r="Q57" s="76"/>
      <c r="R57" s="76"/>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row>
    <row r="58" spans="1:48" s="5" customFormat="1">
      <c r="B58" s="266"/>
      <c r="M58" s="403"/>
    </row>
    <row r="59" spans="1:48" s="1" customFormat="1" ht="12.75" customHeight="1">
      <c r="A59" s="601" t="s">
        <v>22</v>
      </c>
      <c r="B59" s="602"/>
      <c r="C59" s="592">
        <v>2008</v>
      </c>
      <c r="D59" s="592">
        <v>2009</v>
      </c>
      <c r="E59" s="592">
        <v>2010</v>
      </c>
      <c r="F59" s="592">
        <v>2011</v>
      </c>
      <c r="G59" s="592">
        <v>2012</v>
      </c>
      <c r="H59" s="592">
        <v>2013</v>
      </c>
      <c r="I59" s="592">
        <v>2014</v>
      </c>
      <c r="J59" s="592">
        <v>2015</v>
      </c>
      <c r="K59" s="592">
        <v>2016</v>
      </c>
      <c r="L59" s="585">
        <v>2017</v>
      </c>
      <c r="M59" s="585">
        <v>2018</v>
      </c>
      <c r="N59" s="585">
        <v>2019</v>
      </c>
      <c r="O59" s="585">
        <v>2020</v>
      </c>
      <c r="P59" s="585">
        <v>2021</v>
      </c>
      <c r="Q59" s="595" t="s">
        <v>202</v>
      </c>
      <c r="R59" s="596"/>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row>
    <row r="60" spans="1:48" s="1" customFormat="1" ht="11.25" customHeight="1">
      <c r="A60" s="603"/>
      <c r="B60" s="604"/>
      <c r="C60" s="593"/>
      <c r="D60" s="593"/>
      <c r="E60" s="593"/>
      <c r="F60" s="593"/>
      <c r="G60" s="593"/>
      <c r="H60" s="593"/>
      <c r="I60" s="593"/>
      <c r="J60" s="593"/>
      <c r="K60" s="593"/>
      <c r="L60" s="586"/>
      <c r="M60" s="586"/>
      <c r="N60" s="586"/>
      <c r="O60" s="586"/>
      <c r="P60" s="586"/>
      <c r="Q60" s="597"/>
      <c r="R60" s="598"/>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row>
    <row r="61" spans="1:48" s="1" customFormat="1" ht="11.25" customHeight="1">
      <c r="A61" s="603"/>
      <c r="B61" s="604"/>
      <c r="C61" s="593"/>
      <c r="D61" s="593"/>
      <c r="E61" s="593"/>
      <c r="F61" s="593"/>
      <c r="G61" s="593"/>
      <c r="H61" s="593"/>
      <c r="I61" s="593"/>
      <c r="J61" s="593"/>
      <c r="K61" s="593"/>
      <c r="L61" s="586"/>
      <c r="M61" s="586"/>
      <c r="N61" s="586"/>
      <c r="O61" s="586"/>
      <c r="P61" s="586"/>
      <c r="Q61" s="590" t="s">
        <v>111</v>
      </c>
      <c r="R61" s="599" t="s">
        <v>33</v>
      </c>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row>
    <row r="62" spans="1:48" s="1" customFormat="1" ht="11.25" customHeight="1">
      <c r="A62" s="605"/>
      <c r="B62" s="606"/>
      <c r="C62" s="594"/>
      <c r="D62" s="594"/>
      <c r="E62" s="594"/>
      <c r="F62" s="594"/>
      <c r="G62" s="594"/>
      <c r="H62" s="594"/>
      <c r="I62" s="594"/>
      <c r="J62" s="594"/>
      <c r="K62" s="594"/>
      <c r="L62" s="587"/>
      <c r="M62" s="587"/>
      <c r="N62" s="587"/>
      <c r="O62" s="587"/>
      <c r="P62" s="587"/>
      <c r="Q62" s="591"/>
      <c r="R62" s="600"/>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row>
    <row r="63" spans="1:48" s="1" customFormat="1" ht="11.4">
      <c r="A63" s="267"/>
      <c r="B63" s="267"/>
      <c r="C63" s="268"/>
      <c r="D63" s="269"/>
      <c r="E63" s="270"/>
      <c r="F63" s="271"/>
      <c r="G63" s="270"/>
      <c r="H63" s="271"/>
      <c r="I63" s="271"/>
      <c r="J63" s="271"/>
      <c r="K63" s="270"/>
      <c r="M63" s="271"/>
      <c r="N63" s="271"/>
      <c r="O63" s="271"/>
      <c r="P63" s="271"/>
      <c r="Q63" s="270"/>
      <c r="R63" s="271"/>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row>
    <row r="64" spans="1:48" s="1" customFormat="1" ht="10.199999999999999">
      <c r="A64" s="272" t="s">
        <v>35</v>
      </c>
      <c r="B64" s="273"/>
      <c r="C64" s="274">
        <v>20</v>
      </c>
      <c r="D64" s="274">
        <v>23</v>
      </c>
      <c r="E64" s="274">
        <v>23</v>
      </c>
      <c r="F64" s="274">
        <v>24</v>
      </c>
      <c r="G64" s="274">
        <v>23</v>
      </c>
      <c r="H64" s="274">
        <v>27</v>
      </c>
      <c r="I64" s="101">
        <v>29</v>
      </c>
      <c r="J64" s="101">
        <v>32</v>
      </c>
      <c r="K64" s="404">
        <v>31</v>
      </c>
      <c r="L64" s="90">
        <v>34</v>
      </c>
      <c r="M64" s="90">
        <v>29</v>
      </c>
      <c r="N64" s="90">
        <v>30</v>
      </c>
      <c r="O64" s="90">
        <v>31</v>
      </c>
      <c r="P64" s="90">
        <v>35</v>
      </c>
      <c r="Q64" s="101">
        <f t="shared" ref="Q64:Q106" si="0">P64-O64</f>
        <v>4</v>
      </c>
      <c r="R64" s="118">
        <f t="shared" ref="R64:R106" si="1">((P64/O64)-1)*100</f>
        <v>12.903225806451623</v>
      </c>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row>
    <row r="65" spans="1:46" s="1" customFormat="1" ht="10.199999999999999">
      <c r="A65" s="272" t="s">
        <v>36</v>
      </c>
      <c r="B65" s="273"/>
      <c r="C65" s="274">
        <v>3</v>
      </c>
      <c r="D65" s="274">
        <v>4</v>
      </c>
      <c r="E65" s="274">
        <v>4</v>
      </c>
      <c r="F65" s="274">
        <v>3</v>
      </c>
      <c r="G65" s="274">
        <v>2</v>
      </c>
      <c r="H65" s="274">
        <v>3</v>
      </c>
      <c r="I65" s="101">
        <v>2</v>
      </c>
      <c r="J65" s="101">
        <v>1</v>
      </c>
      <c r="K65" s="404">
        <v>1</v>
      </c>
      <c r="L65" s="90">
        <v>1</v>
      </c>
      <c r="M65" s="90">
        <v>1</v>
      </c>
      <c r="N65" s="90">
        <v>1</v>
      </c>
      <c r="O65" s="90">
        <v>3</v>
      </c>
      <c r="P65" s="90">
        <v>3</v>
      </c>
      <c r="Q65" s="101">
        <f t="shared" si="0"/>
        <v>0</v>
      </c>
      <c r="R65" s="118">
        <f t="shared" si="1"/>
        <v>0</v>
      </c>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row>
    <row r="66" spans="1:46" s="1" customFormat="1" ht="10.199999999999999">
      <c r="A66" s="272" t="s">
        <v>37</v>
      </c>
      <c r="B66" s="273"/>
      <c r="C66" s="274">
        <v>1243</v>
      </c>
      <c r="D66" s="274">
        <v>1193</v>
      </c>
      <c r="E66" s="274">
        <v>1143</v>
      </c>
      <c r="F66" s="274">
        <v>1105</v>
      </c>
      <c r="G66" s="274">
        <v>1072</v>
      </c>
      <c r="H66" s="274">
        <v>1046</v>
      </c>
      <c r="I66" s="101">
        <v>1022</v>
      </c>
      <c r="J66" s="101">
        <v>1002</v>
      </c>
      <c r="K66" s="404">
        <v>1013</v>
      </c>
      <c r="L66" s="90">
        <v>1020</v>
      </c>
      <c r="M66" s="90">
        <v>992</v>
      </c>
      <c r="N66" s="90">
        <v>978</v>
      </c>
      <c r="O66" s="90">
        <v>966</v>
      </c>
      <c r="P66" s="90">
        <v>973</v>
      </c>
      <c r="Q66" s="101">
        <f t="shared" si="0"/>
        <v>7</v>
      </c>
      <c r="R66" s="118">
        <f t="shared" si="1"/>
        <v>0.72463768115942351</v>
      </c>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row>
    <row r="67" spans="1:46" s="1" customFormat="1" ht="10.199999999999999">
      <c r="A67" s="272" t="s">
        <v>112</v>
      </c>
      <c r="B67" s="273"/>
      <c r="C67" s="274">
        <v>28</v>
      </c>
      <c r="D67" s="274">
        <v>27</v>
      </c>
      <c r="E67" s="274">
        <v>30</v>
      </c>
      <c r="F67" s="274">
        <v>33</v>
      </c>
      <c r="G67" s="274">
        <v>36</v>
      </c>
      <c r="H67" s="274">
        <v>34</v>
      </c>
      <c r="I67" s="101">
        <v>35</v>
      </c>
      <c r="J67" s="101">
        <v>32</v>
      </c>
      <c r="K67" s="404">
        <v>32</v>
      </c>
      <c r="L67" s="90">
        <v>31</v>
      </c>
      <c r="M67" s="90">
        <v>29</v>
      </c>
      <c r="N67" s="90">
        <v>31</v>
      </c>
      <c r="O67" s="90">
        <v>33</v>
      </c>
      <c r="P67" s="90">
        <v>38</v>
      </c>
      <c r="Q67" s="101">
        <f t="shared" si="0"/>
        <v>5</v>
      </c>
      <c r="R67" s="118">
        <f t="shared" si="1"/>
        <v>15.151515151515159</v>
      </c>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row>
    <row r="68" spans="1:46" s="1" customFormat="1" ht="10.199999999999999">
      <c r="A68" s="272" t="s">
        <v>113</v>
      </c>
      <c r="B68" s="273"/>
      <c r="C68" s="274">
        <v>41</v>
      </c>
      <c r="D68" s="274">
        <v>55</v>
      </c>
      <c r="E68" s="274">
        <v>56</v>
      </c>
      <c r="F68" s="274">
        <v>63</v>
      </c>
      <c r="G68" s="274">
        <v>58</v>
      </c>
      <c r="H68" s="274">
        <v>62</v>
      </c>
      <c r="I68" s="101">
        <v>62</v>
      </c>
      <c r="J68" s="101">
        <v>58</v>
      </c>
      <c r="K68" s="404">
        <v>59</v>
      </c>
      <c r="L68" s="90">
        <v>62</v>
      </c>
      <c r="M68" s="90">
        <v>60</v>
      </c>
      <c r="N68" s="90">
        <v>63</v>
      </c>
      <c r="O68" s="90">
        <v>69</v>
      </c>
      <c r="P68" s="90">
        <v>70</v>
      </c>
      <c r="Q68" s="101">
        <f t="shared" si="0"/>
        <v>1</v>
      </c>
      <c r="R68" s="118">
        <f t="shared" si="1"/>
        <v>1.449275362318847</v>
      </c>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row>
    <row r="69" spans="1:46" s="1" customFormat="1" ht="10.199999999999999">
      <c r="A69" s="272" t="s">
        <v>40</v>
      </c>
      <c r="B69" s="273"/>
      <c r="C69" s="274">
        <v>1674</v>
      </c>
      <c r="D69" s="274">
        <v>1633</v>
      </c>
      <c r="E69" s="274">
        <v>1647</v>
      </c>
      <c r="F69" s="274">
        <v>1643</v>
      </c>
      <c r="G69" s="274">
        <v>1670</v>
      </c>
      <c r="H69" s="274">
        <v>1591</v>
      </c>
      <c r="I69" s="101">
        <v>1558</v>
      </c>
      <c r="J69" s="101">
        <v>1510</v>
      </c>
      <c r="K69" s="404">
        <v>1657</v>
      </c>
      <c r="L69" s="90">
        <v>1654</v>
      </c>
      <c r="M69" s="90">
        <v>1705</v>
      </c>
      <c r="N69" s="90">
        <v>1714</v>
      </c>
      <c r="O69" s="90">
        <v>1666</v>
      </c>
      <c r="P69" s="90">
        <v>1707</v>
      </c>
      <c r="Q69" s="101">
        <f t="shared" si="0"/>
        <v>41</v>
      </c>
      <c r="R69" s="118">
        <f t="shared" si="1"/>
        <v>2.4609843937575038</v>
      </c>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row>
    <row r="70" spans="1:46" s="1" customFormat="1" ht="10.199999999999999">
      <c r="A70" s="272" t="s">
        <v>41</v>
      </c>
      <c r="B70" s="273"/>
      <c r="C70" s="274">
        <v>7887</v>
      </c>
      <c r="D70" s="274">
        <v>7719</v>
      </c>
      <c r="E70" s="274">
        <v>7678</v>
      </c>
      <c r="F70" s="274">
        <v>7758</v>
      </c>
      <c r="G70" s="274">
        <v>7765</v>
      </c>
      <c r="H70" s="274">
        <v>7733</v>
      </c>
      <c r="I70" s="101">
        <v>7606</v>
      </c>
      <c r="J70" s="101">
        <v>7524</v>
      </c>
      <c r="K70" s="404">
        <v>7679</v>
      </c>
      <c r="L70" s="90">
        <v>7702</v>
      </c>
      <c r="M70" s="90">
        <v>7698</v>
      </c>
      <c r="N70" s="90">
        <v>7683</v>
      </c>
      <c r="O70" s="90">
        <v>7599</v>
      </c>
      <c r="P70" s="90">
        <v>7682</v>
      </c>
      <c r="Q70" s="101">
        <f t="shared" si="0"/>
        <v>83</v>
      </c>
      <c r="R70" s="118">
        <f t="shared" si="1"/>
        <v>1.0922489801289625</v>
      </c>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row>
    <row r="71" spans="1:46" s="1" customFormat="1" ht="10.199999999999999">
      <c r="A71" s="273"/>
      <c r="B71" s="273" t="s">
        <v>42</v>
      </c>
      <c r="C71" s="275">
        <v>617</v>
      </c>
      <c r="D71" s="275">
        <v>597</v>
      </c>
      <c r="E71" s="275">
        <v>577</v>
      </c>
      <c r="F71" s="275">
        <v>596</v>
      </c>
      <c r="G71" s="275">
        <v>583</v>
      </c>
      <c r="H71" s="276">
        <v>561</v>
      </c>
      <c r="I71" s="277">
        <v>577</v>
      </c>
      <c r="J71" s="277">
        <v>571</v>
      </c>
      <c r="K71" s="405">
        <v>566</v>
      </c>
      <c r="L71" s="253">
        <v>574</v>
      </c>
      <c r="M71" s="253">
        <v>562</v>
      </c>
      <c r="N71" s="253">
        <v>582</v>
      </c>
      <c r="O71" s="253">
        <v>550</v>
      </c>
      <c r="P71" s="253">
        <v>557</v>
      </c>
      <c r="Q71" s="253">
        <f t="shared" si="0"/>
        <v>7</v>
      </c>
      <c r="R71" s="119">
        <f t="shared" si="1"/>
        <v>1.2727272727272698</v>
      </c>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row>
    <row r="72" spans="1:46" s="1" customFormat="1" ht="10.199999999999999">
      <c r="A72" s="273"/>
      <c r="B72" s="273" t="s">
        <v>43</v>
      </c>
      <c r="C72" s="275">
        <v>2711</v>
      </c>
      <c r="D72" s="275">
        <v>2603</v>
      </c>
      <c r="E72" s="275">
        <v>2558</v>
      </c>
      <c r="F72" s="275">
        <v>2574</v>
      </c>
      <c r="G72" s="275">
        <v>2574</v>
      </c>
      <c r="H72" s="276">
        <v>2558</v>
      </c>
      <c r="I72" s="277">
        <v>2206</v>
      </c>
      <c r="J72" s="277">
        <v>2085</v>
      </c>
      <c r="K72" s="405">
        <v>2089</v>
      </c>
      <c r="L72" s="253">
        <v>2025</v>
      </c>
      <c r="M72" s="253">
        <v>1985</v>
      </c>
      <c r="N72" s="253">
        <v>1952</v>
      </c>
      <c r="O72" s="253">
        <v>1864</v>
      </c>
      <c r="P72" s="253">
        <v>1830</v>
      </c>
      <c r="Q72" s="253">
        <f t="shared" si="0"/>
        <v>-34</v>
      </c>
      <c r="R72" s="119">
        <f t="shared" si="1"/>
        <v>-1.8240343347639465</v>
      </c>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row>
    <row r="73" spans="1:46" s="1" customFormat="1" ht="10.199999999999999">
      <c r="A73" s="273"/>
      <c r="B73" s="273" t="s">
        <v>44</v>
      </c>
      <c r="C73" s="275">
        <v>4559</v>
      </c>
      <c r="D73" s="275">
        <v>4519</v>
      </c>
      <c r="E73" s="275">
        <v>4543</v>
      </c>
      <c r="F73" s="275">
        <v>4588</v>
      </c>
      <c r="G73" s="275">
        <v>4608</v>
      </c>
      <c r="H73" s="276">
        <v>4614</v>
      </c>
      <c r="I73" s="277">
        <v>4823</v>
      </c>
      <c r="J73" s="277">
        <v>4868</v>
      </c>
      <c r="K73" s="405">
        <v>5024</v>
      </c>
      <c r="L73" s="253">
        <v>5103</v>
      </c>
      <c r="M73" s="253">
        <v>5151</v>
      </c>
      <c r="N73" s="253">
        <v>5149</v>
      </c>
      <c r="O73" s="253">
        <v>5185</v>
      </c>
      <c r="P73" s="253">
        <v>5295</v>
      </c>
      <c r="Q73" s="253">
        <f t="shared" si="0"/>
        <v>110</v>
      </c>
      <c r="R73" s="119">
        <f t="shared" si="1"/>
        <v>2.1215043394406941</v>
      </c>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row>
    <row r="74" spans="1:46" s="1" customFormat="1" ht="10.199999999999999">
      <c r="A74" s="272" t="s">
        <v>45</v>
      </c>
      <c r="B74" s="272"/>
      <c r="C74" s="274">
        <v>996</v>
      </c>
      <c r="D74" s="274">
        <v>1037</v>
      </c>
      <c r="E74" s="274">
        <v>1041</v>
      </c>
      <c r="F74" s="274">
        <v>1049</v>
      </c>
      <c r="G74" s="274">
        <v>1047</v>
      </c>
      <c r="H74" s="274">
        <v>1021</v>
      </c>
      <c r="I74" s="101">
        <v>1053</v>
      </c>
      <c r="J74" s="101">
        <v>1084</v>
      </c>
      <c r="K74" s="404">
        <v>1187</v>
      </c>
      <c r="L74" s="90">
        <v>1273</v>
      </c>
      <c r="M74" s="90">
        <v>1352</v>
      </c>
      <c r="N74" s="90">
        <v>1431</v>
      </c>
      <c r="O74" s="90">
        <v>1379</v>
      </c>
      <c r="P74" s="90">
        <v>1456</v>
      </c>
      <c r="Q74" s="101">
        <f t="shared" si="0"/>
        <v>77</v>
      </c>
      <c r="R74" s="118">
        <f t="shared" si="1"/>
        <v>5.5837563451776706</v>
      </c>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row>
    <row r="75" spans="1:46" s="1" customFormat="1" ht="10.199999999999999">
      <c r="A75" s="273"/>
      <c r="B75" s="273" t="s">
        <v>46</v>
      </c>
      <c r="C75" s="275">
        <v>665</v>
      </c>
      <c r="D75" s="275">
        <v>697</v>
      </c>
      <c r="E75" s="275">
        <v>734</v>
      </c>
      <c r="F75" s="275">
        <v>736</v>
      </c>
      <c r="G75" s="275">
        <v>731</v>
      </c>
      <c r="H75" s="275">
        <v>742</v>
      </c>
      <c r="I75" s="103">
        <v>778</v>
      </c>
      <c r="J75" s="103">
        <v>808</v>
      </c>
      <c r="K75" s="406">
        <v>890</v>
      </c>
      <c r="L75" s="93">
        <v>961</v>
      </c>
      <c r="M75" s="93">
        <v>1028</v>
      </c>
      <c r="N75" s="93">
        <v>1105</v>
      </c>
      <c r="O75" s="93">
        <v>1059</v>
      </c>
      <c r="P75" s="93">
        <v>1109</v>
      </c>
      <c r="Q75" s="253">
        <f t="shared" si="0"/>
        <v>50</v>
      </c>
      <c r="R75" s="119">
        <f t="shared" si="1"/>
        <v>4.7214353163361755</v>
      </c>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row>
    <row r="76" spans="1:46" s="1" customFormat="1" ht="10.199999999999999">
      <c r="A76" s="273"/>
      <c r="B76" s="273" t="s">
        <v>47</v>
      </c>
      <c r="C76" s="275">
        <v>130</v>
      </c>
      <c r="D76" s="275">
        <v>134</v>
      </c>
      <c r="E76" s="275">
        <v>137</v>
      </c>
      <c r="F76" s="275">
        <v>136</v>
      </c>
      <c r="G76" s="275">
        <v>136</v>
      </c>
      <c r="H76" s="275">
        <v>135</v>
      </c>
      <c r="I76" s="103">
        <v>132</v>
      </c>
      <c r="J76" s="103">
        <v>130</v>
      </c>
      <c r="K76" s="406">
        <v>134</v>
      </c>
      <c r="L76" s="93">
        <v>136</v>
      </c>
      <c r="M76" s="93">
        <v>135</v>
      </c>
      <c r="N76" s="93">
        <v>138</v>
      </c>
      <c r="O76" s="93">
        <v>132</v>
      </c>
      <c r="P76" s="93">
        <v>140</v>
      </c>
      <c r="Q76" s="253">
        <f t="shared" si="0"/>
        <v>8</v>
      </c>
      <c r="R76" s="119">
        <f t="shared" si="1"/>
        <v>6.0606060606060552</v>
      </c>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row>
    <row r="77" spans="1:46" s="1" customFormat="1" ht="10.199999999999999">
      <c r="A77" s="273"/>
      <c r="B77" s="273" t="s">
        <v>48</v>
      </c>
      <c r="C77" s="275">
        <v>201</v>
      </c>
      <c r="D77" s="275">
        <v>206</v>
      </c>
      <c r="E77" s="275">
        <v>170</v>
      </c>
      <c r="F77" s="275">
        <v>177</v>
      </c>
      <c r="G77" s="275">
        <v>180</v>
      </c>
      <c r="H77" s="275">
        <v>144</v>
      </c>
      <c r="I77" s="103">
        <v>143</v>
      </c>
      <c r="J77" s="103">
        <v>146</v>
      </c>
      <c r="K77" s="406">
        <v>163</v>
      </c>
      <c r="L77" s="93">
        <v>176</v>
      </c>
      <c r="M77" s="93">
        <v>189</v>
      </c>
      <c r="N77" s="93">
        <v>188</v>
      </c>
      <c r="O77" s="93">
        <v>188</v>
      </c>
      <c r="P77" s="93">
        <v>207</v>
      </c>
      <c r="Q77" s="253">
        <f t="shared" si="0"/>
        <v>19</v>
      </c>
      <c r="R77" s="119">
        <f t="shared" si="1"/>
        <v>10.106382978723394</v>
      </c>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row>
    <row r="78" spans="1:46" s="1" customFormat="1" ht="10.199999999999999">
      <c r="A78" s="272" t="s">
        <v>49</v>
      </c>
      <c r="B78" s="272"/>
      <c r="C78" s="274">
        <v>3045</v>
      </c>
      <c r="D78" s="274">
        <v>3033</v>
      </c>
      <c r="E78" s="274">
        <v>3063</v>
      </c>
      <c r="F78" s="274">
        <v>3114</v>
      </c>
      <c r="G78" s="274">
        <v>3085</v>
      </c>
      <c r="H78" s="274">
        <v>3111</v>
      </c>
      <c r="I78" s="101">
        <v>3305</v>
      </c>
      <c r="J78" s="101">
        <v>3279</v>
      </c>
      <c r="K78" s="404">
        <v>3395</v>
      </c>
      <c r="L78" s="90">
        <v>3481</v>
      </c>
      <c r="M78" s="90">
        <v>3575</v>
      </c>
      <c r="N78" s="90">
        <v>3737</v>
      </c>
      <c r="O78" s="90">
        <v>3540</v>
      </c>
      <c r="P78" s="90">
        <v>3826</v>
      </c>
      <c r="Q78" s="101">
        <f t="shared" si="0"/>
        <v>286</v>
      </c>
      <c r="R78" s="118">
        <f t="shared" si="1"/>
        <v>8.0790960451977423</v>
      </c>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row>
    <row r="79" spans="1:46" s="1" customFormat="1" ht="10.199999999999999">
      <c r="A79" s="272" t="s">
        <v>50</v>
      </c>
      <c r="B79" s="272"/>
      <c r="C79" s="274">
        <v>1349</v>
      </c>
      <c r="D79" s="274">
        <v>1320</v>
      </c>
      <c r="E79" s="274">
        <v>1312</v>
      </c>
      <c r="F79" s="274">
        <v>1300</v>
      </c>
      <c r="G79" s="274">
        <v>1296</v>
      </c>
      <c r="H79" s="274">
        <v>1324</v>
      </c>
      <c r="I79" s="101">
        <v>1288</v>
      </c>
      <c r="J79" s="101">
        <v>1295</v>
      </c>
      <c r="K79" s="404">
        <v>1354</v>
      </c>
      <c r="L79" s="90">
        <v>1378</v>
      </c>
      <c r="M79" s="90">
        <v>1485</v>
      </c>
      <c r="N79" s="90">
        <v>1541</v>
      </c>
      <c r="O79" s="90">
        <v>1595</v>
      </c>
      <c r="P79" s="90">
        <v>1653</v>
      </c>
      <c r="Q79" s="101">
        <f t="shared" si="0"/>
        <v>58</v>
      </c>
      <c r="R79" s="118">
        <f t="shared" si="1"/>
        <v>3.6363636363636376</v>
      </c>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row>
    <row r="80" spans="1:46" s="1" customFormat="1" ht="10.199999999999999">
      <c r="A80" s="272"/>
      <c r="B80" s="273" t="s">
        <v>51</v>
      </c>
      <c r="C80" s="275">
        <v>171</v>
      </c>
      <c r="D80" s="275">
        <v>163</v>
      </c>
      <c r="E80" s="275">
        <v>155</v>
      </c>
      <c r="F80" s="275">
        <v>152</v>
      </c>
      <c r="G80" s="275">
        <v>146</v>
      </c>
      <c r="H80" s="275">
        <v>144</v>
      </c>
      <c r="I80" s="103">
        <v>137</v>
      </c>
      <c r="J80" s="103">
        <v>132</v>
      </c>
      <c r="K80" s="406">
        <v>129</v>
      </c>
      <c r="L80" s="93">
        <v>120</v>
      </c>
      <c r="M80" s="93">
        <v>121</v>
      </c>
      <c r="N80" s="93">
        <v>116</v>
      </c>
      <c r="O80" s="93">
        <v>119</v>
      </c>
      <c r="P80" s="93">
        <v>130</v>
      </c>
      <c r="Q80" s="253">
        <f t="shared" si="0"/>
        <v>11</v>
      </c>
      <c r="R80" s="119">
        <f t="shared" si="1"/>
        <v>9.2436974789915851</v>
      </c>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row>
    <row r="81" spans="1:46" s="1" customFormat="1" ht="10.199999999999999">
      <c r="A81" s="272"/>
      <c r="B81" s="273" t="s">
        <v>52</v>
      </c>
      <c r="C81" s="275">
        <v>276</v>
      </c>
      <c r="D81" s="275">
        <v>273</v>
      </c>
      <c r="E81" s="275">
        <v>271</v>
      </c>
      <c r="F81" s="275">
        <v>268</v>
      </c>
      <c r="G81" s="275">
        <v>278</v>
      </c>
      <c r="H81" s="275">
        <v>276</v>
      </c>
      <c r="I81" s="103">
        <v>271</v>
      </c>
      <c r="J81" s="103">
        <v>265</v>
      </c>
      <c r="K81" s="406">
        <v>289</v>
      </c>
      <c r="L81" s="93">
        <v>302</v>
      </c>
      <c r="M81" s="93">
        <v>320</v>
      </c>
      <c r="N81" s="93">
        <v>339</v>
      </c>
      <c r="O81" s="93">
        <v>329</v>
      </c>
      <c r="P81" s="93">
        <v>330</v>
      </c>
      <c r="Q81" s="253">
        <f t="shared" si="0"/>
        <v>1</v>
      </c>
      <c r="R81" s="119">
        <f t="shared" si="1"/>
        <v>0.30395136778116338</v>
      </c>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row>
    <row r="82" spans="1:46" s="1" customFormat="1" ht="10.199999999999999">
      <c r="A82" s="272"/>
      <c r="B82" s="273" t="s">
        <v>53</v>
      </c>
      <c r="C82" s="275">
        <v>179</v>
      </c>
      <c r="D82" s="275">
        <v>172</v>
      </c>
      <c r="E82" s="275">
        <v>164</v>
      </c>
      <c r="F82" s="275">
        <v>159</v>
      </c>
      <c r="G82" s="275">
        <v>156</v>
      </c>
      <c r="H82" s="275">
        <v>170</v>
      </c>
      <c r="I82" s="103">
        <v>138</v>
      </c>
      <c r="J82" s="103">
        <v>139</v>
      </c>
      <c r="K82" s="406">
        <v>135</v>
      </c>
      <c r="L82" s="93">
        <v>111</v>
      </c>
      <c r="M82" s="93">
        <v>113</v>
      </c>
      <c r="N82" s="93">
        <v>107</v>
      </c>
      <c r="O82" s="93">
        <v>88</v>
      </c>
      <c r="P82" s="93">
        <v>88</v>
      </c>
      <c r="Q82" s="253">
        <f t="shared" si="0"/>
        <v>0</v>
      </c>
      <c r="R82" s="119">
        <f t="shared" si="1"/>
        <v>0</v>
      </c>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row>
    <row r="83" spans="1:46" s="1" customFormat="1" ht="10.199999999999999">
      <c r="A83" s="272"/>
      <c r="B83" s="273" t="s">
        <v>114</v>
      </c>
      <c r="C83" s="275">
        <v>723</v>
      </c>
      <c r="D83" s="275">
        <v>712</v>
      </c>
      <c r="E83" s="275">
        <v>722</v>
      </c>
      <c r="F83" s="275">
        <v>721</v>
      </c>
      <c r="G83" s="275">
        <v>716</v>
      </c>
      <c r="H83" s="275">
        <v>734</v>
      </c>
      <c r="I83" s="103">
        <v>742</v>
      </c>
      <c r="J83" s="103">
        <v>759</v>
      </c>
      <c r="K83" s="406">
        <v>801</v>
      </c>
      <c r="L83" s="93">
        <v>845</v>
      </c>
      <c r="M83" s="93">
        <v>931</v>
      </c>
      <c r="N83" s="93">
        <v>979</v>
      </c>
      <c r="O83" s="93">
        <v>1059</v>
      </c>
      <c r="P83" s="93">
        <v>1105</v>
      </c>
      <c r="Q83" s="253">
        <f t="shared" si="0"/>
        <v>46</v>
      </c>
      <c r="R83" s="119">
        <f t="shared" si="1"/>
        <v>4.3437204910292682</v>
      </c>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row>
    <row r="84" spans="1:46" s="1" customFormat="1" ht="10.199999999999999">
      <c r="A84" s="272" t="s">
        <v>55</v>
      </c>
      <c r="B84" s="272"/>
      <c r="C84" s="274">
        <v>1502</v>
      </c>
      <c r="D84" s="274">
        <v>1472</v>
      </c>
      <c r="E84" s="274">
        <v>1437</v>
      </c>
      <c r="F84" s="274">
        <v>1411</v>
      </c>
      <c r="G84" s="274">
        <v>1393</v>
      </c>
      <c r="H84" s="274">
        <v>1391</v>
      </c>
      <c r="I84" s="101">
        <v>1393</v>
      </c>
      <c r="J84" s="101">
        <v>1383</v>
      </c>
      <c r="K84" s="404">
        <v>1380</v>
      </c>
      <c r="L84" s="90">
        <v>1337</v>
      </c>
      <c r="M84" s="90">
        <v>1297</v>
      </c>
      <c r="N84" s="90">
        <v>1307</v>
      </c>
      <c r="O84" s="90">
        <v>1296</v>
      </c>
      <c r="P84" s="90">
        <v>1264</v>
      </c>
      <c r="Q84" s="101">
        <f t="shared" si="0"/>
        <v>-32</v>
      </c>
      <c r="R84" s="118">
        <f t="shared" si="1"/>
        <v>-2.4691358024691357</v>
      </c>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row>
    <row r="85" spans="1:46" s="1" customFormat="1" ht="10.199999999999999">
      <c r="A85" s="272" t="s">
        <v>56</v>
      </c>
      <c r="B85" s="272"/>
      <c r="C85" s="274">
        <v>799</v>
      </c>
      <c r="D85" s="274">
        <v>801</v>
      </c>
      <c r="E85" s="274">
        <v>1849</v>
      </c>
      <c r="F85" s="274">
        <v>1891</v>
      </c>
      <c r="G85" s="274">
        <v>2005</v>
      </c>
      <c r="H85" s="274">
        <v>1986</v>
      </c>
      <c r="I85" s="101">
        <v>1967</v>
      </c>
      <c r="J85" s="101">
        <v>1963</v>
      </c>
      <c r="K85" s="404">
        <v>1969</v>
      </c>
      <c r="L85" s="90">
        <v>1953</v>
      </c>
      <c r="M85" s="90">
        <v>1963</v>
      </c>
      <c r="N85" s="90">
        <v>1942</v>
      </c>
      <c r="O85" s="90">
        <v>1923</v>
      </c>
      <c r="P85" s="90">
        <v>1914</v>
      </c>
      <c r="Q85" s="101">
        <f t="shared" si="0"/>
        <v>-9</v>
      </c>
      <c r="R85" s="118">
        <f t="shared" si="1"/>
        <v>-0.46801872074883066</v>
      </c>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row>
    <row r="86" spans="1:46" s="1" customFormat="1" ht="10.199999999999999">
      <c r="A86" s="272" t="s">
        <v>115</v>
      </c>
      <c r="B86" s="272"/>
      <c r="C86" s="274">
        <v>3207</v>
      </c>
      <c r="D86" s="274">
        <v>3192</v>
      </c>
      <c r="E86" s="274">
        <v>3173</v>
      </c>
      <c r="F86" s="274">
        <v>3227</v>
      </c>
      <c r="G86" s="274">
        <v>3249</v>
      </c>
      <c r="H86" s="274">
        <v>3264</v>
      </c>
      <c r="I86" s="101">
        <v>3320</v>
      </c>
      <c r="J86" s="101">
        <v>3344</v>
      </c>
      <c r="K86" s="404">
        <v>3544</v>
      </c>
      <c r="L86" s="90">
        <v>3667</v>
      </c>
      <c r="M86" s="90">
        <v>3740</v>
      </c>
      <c r="N86" s="90">
        <v>3810</v>
      </c>
      <c r="O86" s="90">
        <v>3850</v>
      </c>
      <c r="P86" s="90">
        <v>3944</v>
      </c>
      <c r="Q86" s="101">
        <f t="shared" si="0"/>
        <v>94</v>
      </c>
      <c r="R86" s="118">
        <f t="shared" si="1"/>
        <v>2.4415584415584446</v>
      </c>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row>
    <row r="87" spans="1:46" s="1" customFormat="1" ht="10.199999999999999">
      <c r="A87" s="273"/>
      <c r="B87" s="273" t="s">
        <v>116</v>
      </c>
      <c r="C87" s="275">
        <v>2442</v>
      </c>
      <c r="D87" s="275">
        <v>2457</v>
      </c>
      <c r="E87" s="275">
        <v>2481</v>
      </c>
      <c r="F87" s="275">
        <v>2523</v>
      </c>
      <c r="G87" s="275">
        <v>2558</v>
      </c>
      <c r="H87" s="275">
        <v>2614</v>
      </c>
      <c r="I87" s="103">
        <v>2656</v>
      </c>
      <c r="J87" s="103">
        <v>2689</v>
      </c>
      <c r="K87" s="406">
        <v>2870</v>
      </c>
      <c r="L87" s="93">
        <v>2981</v>
      </c>
      <c r="M87" s="93">
        <v>3038</v>
      </c>
      <c r="N87" s="93">
        <v>3078</v>
      </c>
      <c r="O87" s="93">
        <v>3127</v>
      </c>
      <c r="P87" s="93">
        <v>3192</v>
      </c>
      <c r="Q87" s="253">
        <f t="shared" si="0"/>
        <v>65</v>
      </c>
      <c r="R87" s="119">
        <f t="shared" si="1"/>
        <v>2.0786696514230929</v>
      </c>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row>
    <row r="88" spans="1:46" s="1" customFormat="1" ht="10.199999999999999">
      <c r="A88" s="273"/>
      <c r="B88" s="273" t="s">
        <v>59</v>
      </c>
      <c r="C88" s="275">
        <v>112</v>
      </c>
      <c r="D88" s="275">
        <v>105</v>
      </c>
      <c r="E88" s="275">
        <v>106</v>
      </c>
      <c r="F88" s="275">
        <v>110</v>
      </c>
      <c r="G88" s="275">
        <v>114</v>
      </c>
      <c r="H88" s="275">
        <v>107</v>
      </c>
      <c r="I88" s="103">
        <v>116</v>
      </c>
      <c r="J88" s="103">
        <v>113</v>
      </c>
      <c r="K88" s="406">
        <v>122</v>
      </c>
      <c r="L88" s="93">
        <v>124</v>
      </c>
      <c r="M88" s="93">
        <v>124</v>
      </c>
      <c r="N88" s="93">
        <v>121</v>
      </c>
      <c r="O88" s="93">
        <v>124</v>
      </c>
      <c r="P88" s="93">
        <v>131</v>
      </c>
      <c r="Q88" s="253">
        <f t="shared" si="0"/>
        <v>7</v>
      </c>
      <c r="R88" s="119">
        <f t="shared" si="1"/>
        <v>5.6451612903225756</v>
      </c>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row>
    <row r="89" spans="1:46" s="1" customFormat="1" ht="10.199999999999999">
      <c r="A89" s="273"/>
      <c r="B89" s="273" t="s">
        <v>117</v>
      </c>
      <c r="C89" s="275">
        <v>653</v>
      </c>
      <c r="D89" s="275">
        <v>630</v>
      </c>
      <c r="E89" s="275">
        <v>586</v>
      </c>
      <c r="F89" s="275">
        <v>594</v>
      </c>
      <c r="G89" s="275">
        <v>577</v>
      </c>
      <c r="H89" s="275">
        <v>543</v>
      </c>
      <c r="I89" s="103">
        <v>548</v>
      </c>
      <c r="J89" s="103">
        <v>542</v>
      </c>
      <c r="K89" s="406">
        <v>552</v>
      </c>
      <c r="L89" s="93">
        <v>562</v>
      </c>
      <c r="M89" s="93">
        <v>578</v>
      </c>
      <c r="N89" s="93">
        <v>611</v>
      </c>
      <c r="O89" s="93">
        <v>599</v>
      </c>
      <c r="P89" s="93">
        <v>621</v>
      </c>
      <c r="Q89" s="253">
        <f t="shared" si="0"/>
        <v>22</v>
      </c>
      <c r="R89" s="119">
        <f t="shared" si="1"/>
        <v>3.6727879799666185</v>
      </c>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row>
    <row r="90" spans="1:46" s="1" customFormat="1" ht="10.199999999999999">
      <c r="A90" s="272" t="s">
        <v>118</v>
      </c>
      <c r="B90" s="272"/>
      <c r="C90" s="274">
        <v>3078</v>
      </c>
      <c r="D90" s="274">
        <v>2985</v>
      </c>
      <c r="E90" s="274">
        <v>2109</v>
      </c>
      <c r="F90" s="274">
        <v>2199</v>
      </c>
      <c r="G90" s="274">
        <v>2057</v>
      </c>
      <c r="H90" s="278">
        <v>2061</v>
      </c>
      <c r="I90" s="125">
        <v>2018</v>
      </c>
      <c r="J90" s="125">
        <v>1970</v>
      </c>
      <c r="K90" s="404">
        <v>2016</v>
      </c>
      <c r="L90" s="96">
        <v>2059</v>
      </c>
      <c r="M90" s="96">
        <v>2065</v>
      </c>
      <c r="N90" s="96">
        <v>2105</v>
      </c>
      <c r="O90" s="96">
        <v>2064</v>
      </c>
      <c r="P90" s="96">
        <v>2054</v>
      </c>
      <c r="Q90" s="101">
        <f t="shared" si="0"/>
        <v>-10</v>
      </c>
      <c r="R90" s="118">
        <f t="shared" si="1"/>
        <v>-0.48449612403100861</v>
      </c>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row>
    <row r="91" spans="1:46" s="1" customFormat="1" ht="10.199999999999999">
      <c r="A91" s="273"/>
      <c r="B91" s="273" t="s">
        <v>62</v>
      </c>
      <c r="C91" s="275">
        <v>148</v>
      </c>
      <c r="D91" s="275">
        <v>130</v>
      </c>
      <c r="E91" s="275">
        <v>128</v>
      </c>
      <c r="F91" s="275">
        <v>118</v>
      </c>
      <c r="G91" s="275">
        <v>114</v>
      </c>
      <c r="H91" s="275">
        <v>111</v>
      </c>
      <c r="I91" s="103">
        <v>119</v>
      </c>
      <c r="J91" s="103">
        <v>122</v>
      </c>
      <c r="K91" s="406">
        <v>126</v>
      </c>
      <c r="L91" s="93">
        <v>125</v>
      </c>
      <c r="M91" s="93">
        <v>125</v>
      </c>
      <c r="N91" s="93">
        <v>129</v>
      </c>
      <c r="O91" s="93">
        <v>124</v>
      </c>
      <c r="P91" s="93">
        <v>119</v>
      </c>
      <c r="Q91" s="253">
        <f t="shared" si="0"/>
        <v>-5</v>
      </c>
      <c r="R91" s="119">
        <f t="shared" si="1"/>
        <v>-4.0322580645161255</v>
      </c>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row>
    <row r="92" spans="1:46" s="1" customFormat="1" ht="10.199999999999999">
      <c r="A92" s="273"/>
      <c r="B92" s="273" t="s">
        <v>63</v>
      </c>
      <c r="C92" s="275">
        <v>305</v>
      </c>
      <c r="D92" s="275">
        <v>283</v>
      </c>
      <c r="E92" s="275">
        <v>281</v>
      </c>
      <c r="F92" s="275">
        <v>289</v>
      </c>
      <c r="G92" s="275">
        <v>293</v>
      </c>
      <c r="H92" s="275">
        <v>294</v>
      </c>
      <c r="I92" s="103">
        <v>297</v>
      </c>
      <c r="J92" s="103">
        <v>285</v>
      </c>
      <c r="K92" s="406">
        <v>297</v>
      </c>
      <c r="L92" s="93">
        <v>292</v>
      </c>
      <c r="M92" s="93">
        <v>288</v>
      </c>
      <c r="N92" s="93">
        <v>286</v>
      </c>
      <c r="O92" s="93">
        <v>275</v>
      </c>
      <c r="P92" s="93">
        <v>274</v>
      </c>
      <c r="Q92" s="253">
        <f t="shared" si="0"/>
        <v>-1</v>
      </c>
      <c r="R92" s="119">
        <f t="shared" si="1"/>
        <v>-0.36363636363636598</v>
      </c>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row>
    <row r="93" spans="1:46" s="1" customFormat="1" ht="10.199999999999999">
      <c r="A93" s="273"/>
      <c r="B93" s="273" t="s">
        <v>119</v>
      </c>
      <c r="C93" s="275">
        <v>271</v>
      </c>
      <c r="D93" s="275">
        <v>270</v>
      </c>
      <c r="E93" s="275">
        <v>268</v>
      </c>
      <c r="F93" s="275">
        <v>255</v>
      </c>
      <c r="G93" s="275">
        <v>239</v>
      </c>
      <c r="H93" s="275">
        <v>242</v>
      </c>
      <c r="I93" s="103">
        <v>235</v>
      </c>
      <c r="J93" s="103">
        <v>228</v>
      </c>
      <c r="K93" s="406">
        <v>225</v>
      </c>
      <c r="L93" s="93">
        <v>221</v>
      </c>
      <c r="M93" s="93">
        <v>218</v>
      </c>
      <c r="N93" s="93">
        <v>231</v>
      </c>
      <c r="O93" s="93">
        <v>209</v>
      </c>
      <c r="P93" s="93">
        <v>191</v>
      </c>
      <c r="Q93" s="253">
        <f t="shared" si="0"/>
        <v>-18</v>
      </c>
      <c r="R93" s="119">
        <f t="shared" si="1"/>
        <v>-8.6124401913875595</v>
      </c>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row>
    <row r="94" spans="1:46" s="1" customFormat="1" ht="10.199999999999999">
      <c r="A94" s="273"/>
      <c r="B94" s="273" t="s">
        <v>65</v>
      </c>
      <c r="C94" s="275">
        <v>2354</v>
      </c>
      <c r="D94" s="275">
        <v>2302</v>
      </c>
      <c r="E94" s="275">
        <v>1432</v>
      </c>
      <c r="F94" s="275">
        <v>1537</v>
      </c>
      <c r="G94" s="275">
        <v>1411</v>
      </c>
      <c r="H94" s="275">
        <v>1414</v>
      </c>
      <c r="I94" s="103">
        <v>1367</v>
      </c>
      <c r="J94" s="103">
        <v>1335</v>
      </c>
      <c r="K94" s="406">
        <v>1368</v>
      </c>
      <c r="L94" s="93">
        <v>1421</v>
      </c>
      <c r="M94" s="93">
        <v>1434</v>
      </c>
      <c r="N94" s="93">
        <v>1459</v>
      </c>
      <c r="O94" s="93">
        <v>1456</v>
      </c>
      <c r="P94" s="93">
        <v>1470</v>
      </c>
      <c r="Q94" s="253">
        <f t="shared" si="0"/>
        <v>14</v>
      </c>
      <c r="R94" s="119">
        <f t="shared" si="1"/>
        <v>0.96153846153845812</v>
      </c>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row>
    <row r="95" spans="1:46" s="10" customFormat="1" ht="11.4">
      <c r="A95" s="272" t="s">
        <v>66</v>
      </c>
      <c r="B95" s="273"/>
      <c r="C95" s="274">
        <v>632</v>
      </c>
      <c r="D95" s="274">
        <v>879</v>
      </c>
      <c r="E95" s="274">
        <v>881</v>
      </c>
      <c r="F95" s="274">
        <v>889</v>
      </c>
      <c r="G95" s="274">
        <v>902</v>
      </c>
      <c r="H95" s="274">
        <v>949</v>
      </c>
      <c r="I95" s="101">
        <v>1015</v>
      </c>
      <c r="J95" s="101">
        <v>921</v>
      </c>
      <c r="K95" s="404">
        <v>882</v>
      </c>
      <c r="L95" s="90">
        <v>879</v>
      </c>
      <c r="M95" s="90">
        <v>897</v>
      </c>
      <c r="N95" s="90">
        <v>891</v>
      </c>
      <c r="O95" s="90">
        <v>878</v>
      </c>
      <c r="P95" s="90">
        <v>898</v>
      </c>
      <c r="Q95" s="101">
        <f t="shared" si="0"/>
        <v>20</v>
      </c>
      <c r="R95" s="118">
        <f t="shared" si="1"/>
        <v>2.277904328018221</v>
      </c>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row>
    <row r="96" spans="1:46" s="10" customFormat="1" ht="11.4">
      <c r="A96" s="272" t="s">
        <v>67</v>
      </c>
      <c r="B96" s="273"/>
      <c r="C96" s="274">
        <v>1413</v>
      </c>
      <c r="D96" s="274">
        <v>1633</v>
      </c>
      <c r="E96" s="274">
        <v>1664</v>
      </c>
      <c r="F96" s="274">
        <v>1704</v>
      </c>
      <c r="G96" s="274">
        <v>1760</v>
      </c>
      <c r="H96" s="274">
        <v>1841</v>
      </c>
      <c r="I96" s="101">
        <v>1952</v>
      </c>
      <c r="J96" s="101">
        <v>2026</v>
      </c>
      <c r="K96" s="404">
        <v>2098</v>
      </c>
      <c r="L96" s="90">
        <v>2117</v>
      </c>
      <c r="M96" s="90">
        <v>2176</v>
      </c>
      <c r="N96" s="90">
        <v>2200</v>
      </c>
      <c r="O96" s="90">
        <v>2258</v>
      </c>
      <c r="P96" s="90">
        <v>2293</v>
      </c>
      <c r="Q96" s="101">
        <f t="shared" si="0"/>
        <v>35</v>
      </c>
      <c r="R96" s="118">
        <f t="shared" si="1"/>
        <v>1.5500442869796238</v>
      </c>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row>
    <row r="97" spans="1:46" s="10" customFormat="1" ht="11.4">
      <c r="A97" s="279" t="s">
        <v>68</v>
      </c>
      <c r="B97" s="273"/>
      <c r="C97" s="274">
        <v>2136</v>
      </c>
      <c r="D97" s="274">
        <v>2365</v>
      </c>
      <c r="E97" s="274">
        <v>2303</v>
      </c>
      <c r="F97" s="274">
        <v>2275</v>
      </c>
      <c r="G97" s="274">
        <v>2256</v>
      </c>
      <c r="H97" s="274">
        <v>2259</v>
      </c>
      <c r="I97" s="101">
        <v>2352</v>
      </c>
      <c r="J97" s="101">
        <v>2438</v>
      </c>
      <c r="K97" s="404">
        <v>2552</v>
      </c>
      <c r="L97" s="90">
        <v>2648</v>
      </c>
      <c r="M97" s="90">
        <v>2669</v>
      </c>
      <c r="N97" s="90">
        <v>2698</v>
      </c>
      <c r="O97" s="90">
        <v>2716</v>
      </c>
      <c r="P97" s="90">
        <v>2834</v>
      </c>
      <c r="Q97" s="101">
        <f t="shared" si="0"/>
        <v>118</v>
      </c>
      <c r="R97" s="118">
        <f t="shared" si="1"/>
        <v>4.344624447717238</v>
      </c>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row>
    <row r="98" spans="1:46" s="10" customFormat="1" ht="11.4">
      <c r="A98" s="272"/>
      <c r="B98" s="273" t="s">
        <v>69</v>
      </c>
      <c r="C98" s="275">
        <v>858</v>
      </c>
      <c r="D98" s="275">
        <v>869</v>
      </c>
      <c r="E98" s="275">
        <v>911</v>
      </c>
      <c r="F98" s="275">
        <v>920</v>
      </c>
      <c r="G98" s="275">
        <v>911</v>
      </c>
      <c r="H98" s="275">
        <v>918</v>
      </c>
      <c r="I98" s="103">
        <v>949</v>
      </c>
      <c r="J98" s="103">
        <v>984</v>
      </c>
      <c r="K98" s="406">
        <v>1041</v>
      </c>
      <c r="L98" s="93">
        <v>1089</v>
      </c>
      <c r="M98" s="93">
        <v>1118</v>
      </c>
      <c r="N98" s="93">
        <v>1123</v>
      </c>
      <c r="O98" s="93">
        <v>1146</v>
      </c>
      <c r="P98" s="93">
        <v>1181</v>
      </c>
      <c r="Q98" s="253">
        <f t="shared" si="0"/>
        <v>35</v>
      </c>
      <c r="R98" s="119">
        <f t="shared" si="1"/>
        <v>3.0541012216404928</v>
      </c>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row>
    <row r="99" spans="1:46" s="10" customFormat="1" ht="11.4">
      <c r="A99" s="272"/>
      <c r="B99" s="273" t="s">
        <v>70</v>
      </c>
      <c r="C99" s="275">
        <v>1278</v>
      </c>
      <c r="D99" s="275">
        <v>1496</v>
      </c>
      <c r="E99" s="275">
        <v>1392</v>
      </c>
      <c r="F99" s="275">
        <v>1355</v>
      </c>
      <c r="G99" s="275">
        <v>1345</v>
      </c>
      <c r="H99" s="275">
        <v>1341</v>
      </c>
      <c r="I99" s="103">
        <v>1403</v>
      </c>
      <c r="J99" s="103">
        <v>1454</v>
      </c>
      <c r="K99" s="406">
        <v>1511</v>
      </c>
      <c r="L99" s="93">
        <v>1559</v>
      </c>
      <c r="M99" s="93">
        <v>1551</v>
      </c>
      <c r="N99" s="93">
        <v>1575</v>
      </c>
      <c r="O99" s="93">
        <v>1570</v>
      </c>
      <c r="P99" s="93">
        <v>1653</v>
      </c>
      <c r="Q99" s="253">
        <f t="shared" si="0"/>
        <v>83</v>
      </c>
      <c r="R99" s="119">
        <f t="shared" si="1"/>
        <v>5.286624203821666</v>
      </c>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row>
    <row r="100" spans="1:46" s="10" customFormat="1" ht="11.4">
      <c r="A100" s="272" t="s">
        <v>71</v>
      </c>
      <c r="B100" s="273"/>
      <c r="C100" s="274">
        <v>964</v>
      </c>
      <c r="D100" s="274">
        <v>1020</v>
      </c>
      <c r="E100" s="274">
        <v>1006</v>
      </c>
      <c r="F100" s="274">
        <v>1051</v>
      </c>
      <c r="G100" s="274">
        <v>1078</v>
      </c>
      <c r="H100" s="274">
        <v>1085</v>
      </c>
      <c r="I100" s="101">
        <v>1149</v>
      </c>
      <c r="J100" s="101">
        <v>1177</v>
      </c>
      <c r="K100" s="404">
        <v>1225</v>
      </c>
      <c r="L100" s="90">
        <v>1259</v>
      </c>
      <c r="M100" s="90">
        <v>1290</v>
      </c>
      <c r="N100" s="90">
        <v>1288</v>
      </c>
      <c r="O100" s="90">
        <v>1317</v>
      </c>
      <c r="P100" s="90">
        <v>1413</v>
      </c>
      <c r="Q100" s="101">
        <f t="shared" si="0"/>
        <v>96</v>
      </c>
      <c r="R100" s="118">
        <f t="shared" si="1"/>
        <v>7.2892938496583071</v>
      </c>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row>
    <row r="101" spans="1:46" s="10" customFormat="1" ht="11.4">
      <c r="A101" s="272" t="s">
        <v>72</v>
      </c>
      <c r="B101" s="273"/>
      <c r="C101" s="274">
        <v>3408</v>
      </c>
      <c r="D101" s="274">
        <v>3351</v>
      </c>
      <c r="E101" s="274">
        <v>3374</v>
      </c>
      <c r="F101" s="274">
        <v>3409</v>
      </c>
      <c r="G101" s="274">
        <v>3389</v>
      </c>
      <c r="H101" s="274">
        <v>3417</v>
      </c>
      <c r="I101" s="101">
        <v>3477</v>
      </c>
      <c r="J101" s="101">
        <v>3482</v>
      </c>
      <c r="K101" s="404">
        <v>3551</v>
      </c>
      <c r="L101" s="90">
        <v>3566</v>
      </c>
      <c r="M101" s="90">
        <v>3626</v>
      </c>
      <c r="N101" s="90">
        <v>3646</v>
      </c>
      <c r="O101" s="90">
        <v>3621</v>
      </c>
      <c r="P101" s="90">
        <v>3668</v>
      </c>
      <c r="Q101" s="101">
        <f t="shared" si="0"/>
        <v>47</v>
      </c>
      <c r="R101" s="118">
        <f t="shared" si="1"/>
        <v>1.2979839823253236</v>
      </c>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row>
    <row r="102" spans="1:46" s="10" customFormat="1" ht="11.4">
      <c r="A102" s="272"/>
      <c r="B102" s="273" t="s">
        <v>73</v>
      </c>
      <c r="C102" s="275">
        <v>2496</v>
      </c>
      <c r="D102" s="275">
        <v>2438</v>
      </c>
      <c r="E102" s="275">
        <v>2434</v>
      </c>
      <c r="F102" s="275">
        <v>2467</v>
      </c>
      <c r="G102" s="275">
        <v>2459</v>
      </c>
      <c r="H102" s="275">
        <v>2516</v>
      </c>
      <c r="I102" s="103">
        <v>2537</v>
      </c>
      <c r="J102" s="103">
        <v>2564</v>
      </c>
      <c r="K102" s="406">
        <v>2592</v>
      </c>
      <c r="L102" s="93">
        <v>2609</v>
      </c>
      <c r="M102" s="93">
        <v>2626</v>
      </c>
      <c r="N102" s="93">
        <v>2659</v>
      </c>
      <c r="O102" s="93">
        <v>2673</v>
      </c>
      <c r="P102" s="93">
        <v>2692</v>
      </c>
      <c r="Q102" s="253">
        <f t="shared" si="0"/>
        <v>19</v>
      </c>
      <c r="R102" s="119">
        <f t="shared" si="1"/>
        <v>0.7108118219229409</v>
      </c>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row>
    <row r="103" spans="1:46" s="10" customFormat="1" ht="11.4">
      <c r="A103" s="273"/>
      <c r="B103" s="273" t="s">
        <v>120</v>
      </c>
      <c r="C103" s="275">
        <v>66</v>
      </c>
      <c r="D103" s="275">
        <v>64</v>
      </c>
      <c r="E103" s="275">
        <v>66</v>
      </c>
      <c r="F103" s="275">
        <v>67</v>
      </c>
      <c r="G103" s="275">
        <v>72</v>
      </c>
      <c r="H103" s="275">
        <v>64</v>
      </c>
      <c r="I103" s="103">
        <v>72</v>
      </c>
      <c r="J103" s="103">
        <v>73</v>
      </c>
      <c r="K103" s="406">
        <v>85</v>
      </c>
      <c r="L103" s="93">
        <v>89</v>
      </c>
      <c r="M103" s="93">
        <v>80</v>
      </c>
      <c r="N103" s="93">
        <v>89</v>
      </c>
      <c r="O103" s="93">
        <v>81</v>
      </c>
      <c r="P103" s="93">
        <v>81</v>
      </c>
      <c r="Q103" s="253">
        <f t="shared" si="0"/>
        <v>0</v>
      </c>
      <c r="R103" s="119">
        <f t="shared" si="1"/>
        <v>0</v>
      </c>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row>
    <row r="104" spans="1:46" s="10" customFormat="1" ht="11.4">
      <c r="A104" s="272"/>
      <c r="B104" s="273" t="s">
        <v>75</v>
      </c>
      <c r="C104" s="275">
        <v>846</v>
      </c>
      <c r="D104" s="275">
        <v>849</v>
      </c>
      <c r="E104" s="275">
        <v>874</v>
      </c>
      <c r="F104" s="275">
        <v>875</v>
      </c>
      <c r="G104" s="275">
        <v>858</v>
      </c>
      <c r="H104" s="275">
        <v>837</v>
      </c>
      <c r="I104" s="103">
        <v>868</v>
      </c>
      <c r="J104" s="103">
        <v>845</v>
      </c>
      <c r="K104" s="406">
        <v>874</v>
      </c>
      <c r="L104" s="93">
        <v>868</v>
      </c>
      <c r="M104" s="93">
        <v>920</v>
      </c>
      <c r="N104" s="93">
        <v>898</v>
      </c>
      <c r="O104" s="93">
        <v>867</v>
      </c>
      <c r="P104" s="93">
        <v>895</v>
      </c>
      <c r="Q104" s="253">
        <f t="shared" si="0"/>
        <v>28</v>
      </c>
      <c r="R104" s="119">
        <f t="shared" si="1"/>
        <v>3.2295271049596286</v>
      </c>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row>
    <row r="105" spans="1:46" s="10" customFormat="1" ht="11.4">
      <c r="A105" s="272" t="s">
        <v>76</v>
      </c>
      <c r="B105" s="273"/>
      <c r="C105" s="274">
        <v>409</v>
      </c>
      <c r="D105" s="274">
        <v>400</v>
      </c>
      <c r="E105" s="274">
        <v>377</v>
      </c>
      <c r="F105" s="274">
        <v>380</v>
      </c>
      <c r="G105" s="274">
        <v>374</v>
      </c>
      <c r="H105" s="274">
        <v>364</v>
      </c>
      <c r="I105" s="101">
        <v>403</v>
      </c>
      <c r="J105" s="101">
        <v>416</v>
      </c>
      <c r="K105" s="404">
        <v>432</v>
      </c>
      <c r="L105" s="90">
        <v>453</v>
      </c>
      <c r="M105" s="90">
        <v>479</v>
      </c>
      <c r="N105" s="90">
        <v>484</v>
      </c>
      <c r="O105" s="90">
        <v>447</v>
      </c>
      <c r="P105" s="90">
        <v>437</v>
      </c>
      <c r="Q105" s="101">
        <f t="shared" si="0"/>
        <v>-10</v>
      </c>
      <c r="R105" s="118">
        <f t="shared" si="1"/>
        <v>-2.2371364653243853</v>
      </c>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row>
    <row r="106" spans="1:46" s="10" customFormat="1" ht="11.4">
      <c r="A106" s="272" t="s">
        <v>77</v>
      </c>
      <c r="B106" s="273"/>
      <c r="C106" s="274">
        <v>342</v>
      </c>
      <c r="D106" s="274">
        <v>286</v>
      </c>
      <c r="E106" s="274">
        <v>292</v>
      </c>
      <c r="F106" s="274">
        <v>297</v>
      </c>
      <c r="G106" s="274">
        <v>303</v>
      </c>
      <c r="H106" s="280">
        <v>312</v>
      </c>
      <c r="I106" s="280">
        <v>342</v>
      </c>
      <c r="J106" s="280">
        <v>338</v>
      </c>
      <c r="K106" s="407">
        <v>337</v>
      </c>
      <c r="L106" s="90">
        <v>332</v>
      </c>
      <c r="M106" s="90">
        <v>334</v>
      </c>
      <c r="N106" s="90">
        <v>327</v>
      </c>
      <c r="O106" s="90">
        <v>333</v>
      </c>
      <c r="P106" s="90">
        <v>331</v>
      </c>
      <c r="Q106" s="139">
        <f t="shared" si="0"/>
        <v>-2</v>
      </c>
      <c r="R106" s="118">
        <f t="shared" si="1"/>
        <v>-0.60060060060059817</v>
      </c>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row>
    <row r="107" spans="1:46" s="10" customFormat="1" ht="11.4">
      <c r="A107" s="267"/>
      <c r="B107" s="267"/>
      <c r="C107" s="275"/>
      <c r="D107" s="275"/>
      <c r="E107" s="275"/>
      <c r="F107" s="281"/>
      <c r="G107" s="282"/>
      <c r="H107" s="283"/>
      <c r="I107" s="284"/>
      <c r="J107" s="284"/>
      <c r="K107" s="408"/>
      <c r="L107" s="93"/>
      <c r="M107" s="93"/>
      <c r="N107" s="93"/>
      <c r="O107" s="93"/>
      <c r="P107" s="93"/>
      <c r="Q107" s="139"/>
      <c r="R107" s="11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row>
    <row r="108" spans="1:46" s="10" customFormat="1" ht="11.4">
      <c r="A108" s="272" t="s">
        <v>78</v>
      </c>
      <c r="B108" s="272"/>
      <c r="C108" s="278">
        <v>34176</v>
      </c>
      <c r="D108" s="274">
        <v>34428</v>
      </c>
      <c r="E108" s="274">
        <v>34462</v>
      </c>
      <c r="F108" s="280">
        <v>34825</v>
      </c>
      <c r="G108" s="285">
        <v>34820</v>
      </c>
      <c r="H108" s="286">
        <v>34881</v>
      </c>
      <c r="I108" s="139">
        <v>35348</v>
      </c>
      <c r="J108" s="139">
        <v>35275</v>
      </c>
      <c r="K108" s="409">
        <v>36394</v>
      </c>
      <c r="L108" s="90">
        <v>36906</v>
      </c>
      <c r="M108" s="90">
        <v>37462</v>
      </c>
      <c r="N108" s="90">
        <v>37907</v>
      </c>
      <c r="O108" s="90">
        <v>37584</v>
      </c>
      <c r="P108" s="90">
        <v>38493</v>
      </c>
      <c r="Q108" s="139">
        <f>P108-O108</f>
        <v>909</v>
      </c>
      <c r="R108" s="118">
        <f>((P108/O108)-1)*100</f>
        <v>2.4185823754789171</v>
      </c>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row>
    <row r="109" spans="1:46" s="10" customFormat="1" ht="11.4">
      <c r="A109" s="272"/>
      <c r="B109" s="273"/>
      <c r="C109" s="274"/>
      <c r="D109" s="274"/>
      <c r="E109" s="274"/>
      <c r="F109" s="280"/>
      <c r="G109" s="285"/>
      <c r="H109" s="287"/>
      <c r="I109" s="288"/>
      <c r="J109" s="288"/>
      <c r="K109" s="410"/>
      <c r="L109" s="90"/>
      <c r="M109" s="90"/>
      <c r="N109" s="90"/>
      <c r="O109" s="90"/>
      <c r="P109" s="90"/>
      <c r="Q109" s="139"/>
      <c r="R109" s="11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row>
    <row r="110" spans="1:46" s="10" customFormat="1" ht="11.4">
      <c r="A110" s="273"/>
      <c r="B110" s="273" t="s">
        <v>79</v>
      </c>
      <c r="C110" s="289">
        <v>20</v>
      </c>
      <c r="D110" s="290">
        <v>23</v>
      </c>
      <c r="E110" s="290">
        <v>23</v>
      </c>
      <c r="F110" s="291">
        <v>24</v>
      </c>
      <c r="G110" s="292">
        <v>23</v>
      </c>
      <c r="H110" s="293">
        <v>27</v>
      </c>
      <c r="I110" s="294">
        <v>29</v>
      </c>
      <c r="J110" s="294">
        <v>32</v>
      </c>
      <c r="K110" s="411">
        <v>31</v>
      </c>
      <c r="L110" s="93">
        <v>34</v>
      </c>
      <c r="M110" s="93">
        <v>29</v>
      </c>
      <c r="N110" s="93">
        <v>30</v>
      </c>
      <c r="O110" s="103">
        <v>31</v>
      </c>
      <c r="P110" s="103">
        <v>35</v>
      </c>
      <c r="Q110" s="390">
        <f>P110-O110</f>
        <v>4</v>
      </c>
      <c r="R110" s="119">
        <f>((P110/O110)-1)*100</f>
        <v>12.903225806451623</v>
      </c>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row>
    <row r="111" spans="1:46" s="10" customFormat="1" ht="11.4">
      <c r="A111" s="267"/>
      <c r="B111" s="267" t="s">
        <v>80</v>
      </c>
      <c r="C111" s="289">
        <v>2989</v>
      </c>
      <c r="D111" s="290">
        <v>2912</v>
      </c>
      <c r="E111" s="290">
        <v>2880</v>
      </c>
      <c r="F111" s="290">
        <v>2847</v>
      </c>
      <c r="G111" s="290">
        <v>2838</v>
      </c>
      <c r="H111" s="290">
        <v>2736</v>
      </c>
      <c r="I111" s="50">
        <v>2679</v>
      </c>
      <c r="J111" s="50">
        <v>2603</v>
      </c>
      <c r="K111" s="412">
        <v>2762</v>
      </c>
      <c r="L111" s="93">
        <v>2768</v>
      </c>
      <c r="M111" s="93">
        <v>2787</v>
      </c>
      <c r="N111" s="93">
        <v>2787</v>
      </c>
      <c r="O111" s="103">
        <v>2737</v>
      </c>
      <c r="P111" s="103">
        <v>2791</v>
      </c>
      <c r="Q111" s="390">
        <f>P111-O111</f>
        <v>54</v>
      </c>
      <c r="R111" s="119">
        <f>((P111/O111)-1)*100</f>
        <v>1.9729630982827873</v>
      </c>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row>
    <row r="112" spans="1:46" s="10" customFormat="1" ht="11.4">
      <c r="A112" s="267"/>
      <c r="B112" s="267" t="s">
        <v>81</v>
      </c>
      <c r="C112" s="289">
        <v>31167</v>
      </c>
      <c r="D112" s="290">
        <v>31493</v>
      </c>
      <c r="E112" s="290">
        <v>31559</v>
      </c>
      <c r="F112" s="290">
        <v>31954</v>
      </c>
      <c r="G112" s="290">
        <v>31959</v>
      </c>
      <c r="H112" s="290">
        <v>32118</v>
      </c>
      <c r="I112" s="380">
        <v>32640</v>
      </c>
      <c r="J112" s="380">
        <v>32640</v>
      </c>
      <c r="K112" s="412">
        <v>33601</v>
      </c>
      <c r="L112" s="93">
        <v>34104</v>
      </c>
      <c r="M112" s="93">
        <v>34646</v>
      </c>
      <c r="N112" s="93">
        <v>35090</v>
      </c>
      <c r="O112" s="103">
        <v>34816</v>
      </c>
      <c r="P112" s="103">
        <v>35667</v>
      </c>
      <c r="Q112" s="390">
        <f>P112-O112</f>
        <v>851</v>
      </c>
      <c r="R112" s="119">
        <f>((P112/O112)-1)*100</f>
        <v>2.4442784926470562</v>
      </c>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row>
    <row r="113" spans="1:46" s="10" customFormat="1" ht="11.4">
      <c r="A113" s="296"/>
      <c r="B113" s="296"/>
      <c r="C113" s="383"/>
      <c r="D113" s="381"/>
      <c r="E113" s="382"/>
      <c r="F113" s="382"/>
      <c r="G113" s="383"/>
      <c r="H113" s="383"/>
      <c r="I113" s="384"/>
      <c r="J113" s="384"/>
      <c r="K113" s="384"/>
      <c r="L113" s="413"/>
      <c r="M113" s="385"/>
      <c r="N113" s="385"/>
      <c r="O113" s="385"/>
      <c r="P113" s="385"/>
      <c r="Q113" s="385"/>
      <c r="R113" s="442"/>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row>
    <row r="114" spans="1:46" s="10" customFormat="1" ht="11.4">
      <c r="A114" s="267" t="s">
        <v>181</v>
      </c>
      <c r="B114" s="267"/>
      <c r="C114" s="295"/>
      <c r="D114" s="295"/>
      <c r="E114" s="297"/>
      <c r="F114" s="297"/>
      <c r="G114" s="297"/>
      <c r="H114" s="297"/>
      <c r="I114" s="297"/>
      <c r="J114" s="298"/>
      <c r="K114" s="297"/>
      <c r="L114" s="299"/>
      <c r="M114" s="300"/>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row>
    <row r="115" spans="1:46" s="10" customFormat="1" ht="11.4">
      <c r="A115" s="69" t="s">
        <v>189</v>
      </c>
      <c r="B115" s="37"/>
      <c r="C115" s="37"/>
      <c r="D115" s="1"/>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row>
    <row r="116" spans="1:46" s="10" customFormat="1" ht="11.4">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row>
    <row r="117" spans="1:46" s="10" customFormat="1" ht="11.4">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row>
    <row r="118" spans="1:46" s="10" customFormat="1" ht="11.4">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row>
    <row r="119" spans="1:46" s="10" customFormat="1" ht="11.4">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row>
    <row r="120" spans="1:46" s="10" customFormat="1" ht="11.4">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row>
    <row r="121" spans="1:46" s="10" customFormat="1" ht="11.4">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row>
    <row r="122" spans="1:46" s="10" customFormat="1" ht="11.4">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row>
    <row r="123" spans="1:46" s="10" customFormat="1" ht="11.4">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row>
    <row r="124" spans="1:46" s="10" customFormat="1" ht="11.4">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row>
    <row r="125" spans="1:46" s="10" customFormat="1" ht="11.4">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row>
    <row r="126" spans="1:46" s="10" customFormat="1" ht="11.4">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row>
    <row r="127" spans="1:46" s="10" customFormat="1" ht="11.4">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row>
    <row r="128" spans="1:46" s="10" customFormat="1" ht="11.4">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row>
    <row r="129" spans="15:46" s="10" customFormat="1" ht="11.4">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row>
    <row r="130" spans="15:46" s="10" customFormat="1" ht="11.4">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row>
    <row r="131" spans="15:46" s="10" customFormat="1" ht="11.4">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row>
    <row r="132" spans="15:46" s="10" customFormat="1" ht="11.4">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row>
    <row r="133" spans="15:46" s="10" customFormat="1" ht="11.4">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row>
    <row r="134" spans="15:46" s="10" customFormat="1" ht="11.4">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row>
    <row r="135" spans="15:46" s="10" customFormat="1" ht="11.4">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row>
    <row r="136" spans="15:46" s="10" customFormat="1" ht="11.4">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row>
    <row r="137" spans="15:46" s="10" customFormat="1" ht="11.4">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row>
    <row r="138" spans="15:46" s="10" customFormat="1" ht="11.4">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row>
    <row r="139" spans="15:46" s="10" customFormat="1" ht="11.4">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row>
    <row r="140" spans="15:46" s="10" customFormat="1" ht="11.4">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row>
    <row r="141" spans="15:46" s="10" customFormat="1" ht="11.4">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row>
    <row r="142" spans="15:46" s="10" customFormat="1" ht="11.4">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row>
    <row r="143" spans="15:46" s="10" customFormat="1" ht="11.4">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row>
    <row r="144" spans="15:46" s="10" customFormat="1" ht="11.4">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row>
    <row r="145" spans="15:46" s="10" customFormat="1" ht="11.4">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row>
    <row r="146" spans="15:46" s="10" customFormat="1" ht="11.4">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row>
    <row r="147" spans="15:46" s="10" customFormat="1" ht="11.4">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row>
    <row r="148" spans="15:46" s="10" customFormat="1" ht="11.4">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row>
    <row r="149" spans="15:46" s="10" customFormat="1" ht="11.4">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row>
    <row r="150" spans="15:46" s="10" customFormat="1" ht="11.4">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row>
    <row r="151" spans="15:46" s="10" customFormat="1" ht="11.4">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row>
    <row r="152" spans="15:46" s="10" customFormat="1" ht="11.4">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row>
    <row r="153" spans="15:46" s="10" customFormat="1" ht="11.4">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row>
    <row r="154" spans="15:46" s="10" customFormat="1" ht="11.4">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row>
    <row r="155" spans="15:46" s="10" customFormat="1" ht="11.4">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row>
    <row r="156" spans="15:46" s="10" customFormat="1" ht="11.4">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row>
    <row r="157" spans="15:46" s="10" customFormat="1" ht="11.4">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row>
    <row r="158" spans="15:46" s="10" customFormat="1" ht="11.4">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row>
    <row r="159" spans="15:46" s="10" customFormat="1" ht="11.4">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row>
    <row r="160" spans="15:46" s="10" customFormat="1" ht="11.4">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row>
    <row r="161" spans="15:46" s="10" customFormat="1" ht="11.4">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row>
    <row r="162" spans="15:46" s="10" customFormat="1" ht="11.4">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row>
    <row r="163" spans="15:46" s="10" customFormat="1" ht="11.4">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row>
    <row r="164" spans="15:46" s="10" customFormat="1" ht="11.4">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row>
    <row r="165" spans="15:46" s="10" customFormat="1" ht="11.4">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row>
    <row r="166" spans="15:46" s="10" customFormat="1" ht="11.4">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row>
    <row r="167" spans="15:46" s="10" customFormat="1" ht="11.4">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row>
    <row r="168" spans="15:46" s="10" customFormat="1" ht="11.4">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row>
    <row r="169" spans="15:46" s="10" customFormat="1" ht="11.4">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row>
    <row r="170" spans="15:46" s="10" customFormat="1" ht="11.4">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row>
    <row r="171" spans="15:46" s="10" customFormat="1" ht="11.4">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row>
    <row r="172" spans="15:46" s="10" customFormat="1" ht="11.4">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row>
    <row r="173" spans="15:46" s="10" customFormat="1" ht="11.4">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row>
    <row r="174" spans="15:46" s="10" customFormat="1" ht="11.4">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row>
    <row r="175" spans="15:46" s="10" customFormat="1" ht="11.4">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row>
    <row r="176" spans="15:46" s="10" customFormat="1" ht="11.4">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row>
    <row r="177" spans="15:46" s="10" customFormat="1" ht="11.4">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row>
    <row r="178" spans="15:46" s="10" customFormat="1" ht="11.4">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row>
    <row r="179" spans="15:46" s="10" customFormat="1" ht="11.4">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row>
    <row r="180" spans="15:46" s="10" customFormat="1" ht="11.4">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row>
  </sheetData>
  <mergeCells count="36">
    <mergeCell ref="F59:F62"/>
    <mergeCell ref="A59:B62"/>
    <mergeCell ref="C59:C62"/>
    <mergeCell ref="D59:D62"/>
    <mergeCell ref="E59:E62"/>
    <mergeCell ref="P9:P10"/>
    <mergeCell ref="G59:G62"/>
    <mergeCell ref="H59:H62"/>
    <mergeCell ref="I59:I62"/>
    <mergeCell ref="K59:K62"/>
    <mergeCell ref="N9:N10"/>
    <mergeCell ref="O9:O10"/>
    <mergeCell ref="Q61:Q62"/>
    <mergeCell ref="J59:J62"/>
    <mergeCell ref="Q59:R60"/>
    <mergeCell ref="N59:N62"/>
    <mergeCell ref="R61:R62"/>
    <mergeCell ref="L59:L62"/>
    <mergeCell ref="M59:M62"/>
    <mergeCell ref="P59:P62"/>
    <mergeCell ref="Q9:Q10"/>
    <mergeCell ref="O59:O62"/>
    <mergeCell ref="R9:R10"/>
    <mergeCell ref="A53:R53"/>
    <mergeCell ref="H9:H10"/>
    <mergeCell ref="I9:I10"/>
    <mergeCell ref="J9:J10"/>
    <mergeCell ref="K9:K10"/>
    <mergeCell ref="L9:L10"/>
    <mergeCell ref="M9:M10"/>
    <mergeCell ref="A9:B10"/>
    <mergeCell ref="C9:C10"/>
    <mergeCell ref="D9:D10"/>
    <mergeCell ref="E9:E10"/>
    <mergeCell ref="F9:F10"/>
    <mergeCell ref="G9:G10"/>
  </mergeCells>
  <hyperlinks>
    <hyperlink ref="R2" location="D!A1" display="Retour au menu" xr:uid="{00000000-0004-0000-0B00-000000000000}"/>
  </hyperlinks>
  <pageMargins left="0.7" right="0.7" top="0.75" bottom="0.75" header="0.3" footer="0.3"/>
  <pageSetup paperSize="9" scale="66" fitToHeight="0" orientation="landscape" r:id="rId1"/>
  <headerFooter>
    <oddFooter>&amp;L&amp;8&amp;K002060Le marché du travail bruxellois - Données statistiques - Emploi salarié et établissements 
Élaboration :  view.brussels, www.actiris.be&amp;R&amp;P</oddFooter>
  </headerFooter>
  <rowBreaks count="1" manualBreakCount="1">
    <brk id="55" max="1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L61"/>
  <sheetViews>
    <sheetView topLeftCell="A2" zoomScale="90" zoomScaleNormal="90" zoomScaleSheetLayoutView="77" workbookViewId="0">
      <selection activeCell="A2" sqref="A2"/>
    </sheetView>
  </sheetViews>
  <sheetFormatPr baseColWidth="10" defaultColWidth="9.88671875" defaultRowHeight="13.2"/>
  <cols>
    <col min="1" max="1" width="19.44140625" style="304" customWidth="1"/>
    <col min="2" max="13" width="13.6640625" style="304" customWidth="1"/>
    <col min="14" max="15" width="13.88671875" style="304" customWidth="1"/>
    <col min="16" max="16384" width="9.88671875" style="304"/>
  </cols>
  <sheetData>
    <row r="1" spans="1:16" s="154" customFormat="1" ht="10.199999999999999"/>
    <row r="2" spans="1:16" s="79" customFormat="1" ht="18">
      <c r="A2" s="26" t="s">
        <v>19</v>
      </c>
      <c r="M2" s="368"/>
      <c r="O2" s="368" t="s">
        <v>20</v>
      </c>
    </row>
    <row r="3" spans="1:16" s="1" customFormat="1" ht="10.199999999999999">
      <c r="A3" s="31"/>
    </row>
    <row r="4" spans="1:16" s="4" customFormat="1" ht="15.6">
      <c r="A4" s="34" t="s">
        <v>11</v>
      </c>
    </row>
    <row r="5" spans="1:16" s="1" customFormat="1" ht="10.199999999999999">
      <c r="A5" s="31"/>
    </row>
    <row r="6" spans="1:16" s="1" customFormat="1" ht="10.199999999999999"/>
    <row r="7" spans="1:16" s="4" customFormat="1">
      <c r="A7" s="76" t="s">
        <v>208</v>
      </c>
      <c r="B7" s="77"/>
      <c r="C7" s="77"/>
      <c r="D7" s="77"/>
      <c r="E7" s="77"/>
      <c r="F7" s="77"/>
      <c r="G7" s="77"/>
      <c r="H7" s="77"/>
      <c r="I7" s="77"/>
      <c r="J7" s="77"/>
      <c r="K7" s="77"/>
      <c r="L7" s="77"/>
      <c r="M7" s="77"/>
      <c r="N7" s="77"/>
      <c r="O7" s="77"/>
      <c r="P7" s="5"/>
    </row>
    <row r="8" spans="1:16" s="5" customFormat="1">
      <c r="A8" s="2"/>
      <c r="B8" s="2"/>
      <c r="C8" s="2"/>
      <c r="D8" s="2"/>
      <c r="E8" s="2"/>
      <c r="F8" s="2"/>
      <c r="G8" s="2"/>
      <c r="H8" s="2"/>
      <c r="I8" s="2"/>
      <c r="J8" s="2"/>
      <c r="K8" s="2"/>
      <c r="L8" s="2"/>
      <c r="M8" s="2"/>
    </row>
    <row r="9" spans="1:16" s="5" customFormat="1">
      <c r="A9" s="493" t="s">
        <v>22</v>
      </c>
      <c r="B9" s="531">
        <v>1992</v>
      </c>
      <c r="C9" s="531">
        <v>1993</v>
      </c>
      <c r="D9" s="531">
        <v>1994</v>
      </c>
      <c r="E9" s="531">
        <v>1995</v>
      </c>
      <c r="F9" s="531">
        <v>1996</v>
      </c>
      <c r="G9" s="531">
        <v>1997</v>
      </c>
      <c r="H9" s="531">
        <v>1998</v>
      </c>
      <c r="I9" s="531">
        <v>1999</v>
      </c>
      <c r="J9" s="531">
        <v>2000</v>
      </c>
      <c r="K9" s="531">
        <v>2001</v>
      </c>
      <c r="L9" s="531">
        <v>2002</v>
      </c>
      <c r="M9" s="588">
        <v>2003</v>
      </c>
      <c r="N9" s="536">
        <v>2004</v>
      </c>
      <c r="O9" s="536">
        <v>2005</v>
      </c>
    </row>
    <row r="10" spans="1:16" s="149" customFormat="1" ht="12">
      <c r="A10" s="494"/>
      <c r="B10" s="532"/>
      <c r="C10" s="532"/>
      <c r="D10" s="532"/>
      <c r="E10" s="532"/>
      <c r="F10" s="532"/>
      <c r="G10" s="532"/>
      <c r="H10" s="532"/>
      <c r="I10" s="532"/>
      <c r="J10" s="532"/>
      <c r="K10" s="532"/>
      <c r="L10" s="532"/>
      <c r="M10" s="608"/>
      <c r="N10" s="537"/>
      <c r="O10" s="537"/>
    </row>
    <row r="11" spans="1:16" s="39" customFormat="1">
      <c r="A11" s="42"/>
      <c r="B11" s="122"/>
      <c r="C11" s="122"/>
      <c r="D11" s="123"/>
      <c r="E11" s="123"/>
      <c r="F11" s="123"/>
      <c r="G11" s="123"/>
      <c r="H11" s="123"/>
      <c r="I11" s="123"/>
      <c r="J11" s="123"/>
      <c r="K11" s="124"/>
      <c r="L11" s="124"/>
      <c r="M11" s="124"/>
      <c r="N11" s="391"/>
      <c r="O11" s="391"/>
    </row>
    <row r="12" spans="1:16" s="89" customFormat="1" ht="10.199999999999999">
      <c r="A12" s="164" t="s">
        <v>122</v>
      </c>
      <c r="B12" s="105">
        <v>22529</v>
      </c>
      <c r="C12" s="105">
        <v>22295</v>
      </c>
      <c r="D12" s="105">
        <v>22166</v>
      </c>
      <c r="E12" s="105">
        <v>21914</v>
      </c>
      <c r="F12" s="105">
        <v>21934</v>
      </c>
      <c r="G12" s="105">
        <v>21843</v>
      </c>
      <c r="H12" s="105">
        <v>22095</v>
      </c>
      <c r="I12" s="105">
        <v>21968</v>
      </c>
      <c r="J12" s="105">
        <v>22168</v>
      </c>
      <c r="K12" s="103">
        <v>22247</v>
      </c>
      <c r="L12" s="103">
        <v>21686</v>
      </c>
      <c r="M12" s="103">
        <v>21785</v>
      </c>
      <c r="N12" s="388">
        <v>21740</v>
      </c>
      <c r="O12" s="388">
        <v>21314</v>
      </c>
    </row>
    <row r="13" spans="1:16" s="89" customFormat="1" ht="10.199999999999999">
      <c r="A13" s="164" t="s">
        <v>123</v>
      </c>
      <c r="B13" s="105">
        <v>4761</v>
      </c>
      <c r="C13" s="105">
        <v>4612</v>
      </c>
      <c r="D13" s="105">
        <v>4568</v>
      </c>
      <c r="E13" s="105">
        <v>4563</v>
      </c>
      <c r="F13" s="105">
        <v>4576</v>
      </c>
      <c r="G13" s="105">
        <v>4614</v>
      </c>
      <c r="H13" s="105">
        <v>4560</v>
      </c>
      <c r="I13" s="105">
        <v>4587</v>
      </c>
      <c r="J13" s="105">
        <v>4505</v>
      </c>
      <c r="K13" s="103">
        <v>4675</v>
      </c>
      <c r="L13" s="103">
        <v>4713</v>
      </c>
      <c r="M13" s="103">
        <v>4712</v>
      </c>
      <c r="N13" s="388">
        <v>4886</v>
      </c>
      <c r="O13" s="388">
        <v>4897</v>
      </c>
    </row>
    <row r="14" spans="1:16" s="89" customFormat="1" ht="10.199999999999999">
      <c r="A14" s="164" t="s">
        <v>124</v>
      </c>
      <c r="B14" s="105">
        <v>2871</v>
      </c>
      <c r="C14" s="105">
        <v>2851</v>
      </c>
      <c r="D14" s="105">
        <v>2815</v>
      </c>
      <c r="E14" s="105">
        <v>2764</v>
      </c>
      <c r="F14" s="105">
        <v>2779</v>
      </c>
      <c r="G14" s="105">
        <v>2748</v>
      </c>
      <c r="H14" s="105">
        <v>2763</v>
      </c>
      <c r="I14" s="105">
        <v>2871</v>
      </c>
      <c r="J14" s="105">
        <v>2962</v>
      </c>
      <c r="K14" s="103">
        <v>2875</v>
      </c>
      <c r="L14" s="103">
        <v>3003</v>
      </c>
      <c r="M14" s="103">
        <v>2894</v>
      </c>
      <c r="N14" s="388">
        <v>2969</v>
      </c>
      <c r="O14" s="388">
        <v>2951</v>
      </c>
    </row>
    <row r="15" spans="1:16" s="89" customFormat="1" ht="10.199999999999999">
      <c r="A15" s="164" t="s">
        <v>125</v>
      </c>
      <c r="B15" s="105">
        <v>2041</v>
      </c>
      <c r="C15" s="105">
        <v>2027</v>
      </c>
      <c r="D15" s="105">
        <v>1963</v>
      </c>
      <c r="E15" s="105">
        <v>1986</v>
      </c>
      <c r="F15" s="105">
        <v>1987</v>
      </c>
      <c r="G15" s="105">
        <v>1895</v>
      </c>
      <c r="H15" s="105">
        <v>1993</v>
      </c>
      <c r="I15" s="105">
        <v>2024</v>
      </c>
      <c r="J15" s="105">
        <v>2070</v>
      </c>
      <c r="K15" s="103">
        <v>2126</v>
      </c>
      <c r="L15" s="103">
        <v>2201</v>
      </c>
      <c r="M15" s="103">
        <v>2079</v>
      </c>
      <c r="N15" s="388">
        <v>2144</v>
      </c>
      <c r="O15" s="388">
        <v>2128</v>
      </c>
    </row>
    <row r="16" spans="1:16" s="89" customFormat="1" ht="12" customHeight="1">
      <c r="A16" s="164" t="s">
        <v>126</v>
      </c>
      <c r="B16" s="105">
        <v>724</v>
      </c>
      <c r="C16" s="105">
        <v>728</v>
      </c>
      <c r="D16" s="105">
        <v>719</v>
      </c>
      <c r="E16" s="105">
        <v>717</v>
      </c>
      <c r="F16" s="105">
        <v>703</v>
      </c>
      <c r="G16" s="105">
        <v>686</v>
      </c>
      <c r="H16" s="105">
        <v>706</v>
      </c>
      <c r="I16" s="105">
        <v>726</v>
      </c>
      <c r="J16" s="105">
        <v>751</v>
      </c>
      <c r="K16" s="103">
        <v>775</v>
      </c>
      <c r="L16" s="103">
        <v>752</v>
      </c>
      <c r="M16" s="103">
        <v>652</v>
      </c>
      <c r="N16" s="388">
        <v>759</v>
      </c>
      <c r="O16" s="388">
        <v>746</v>
      </c>
    </row>
    <row r="17" spans="1:90" s="89" customFormat="1" ht="12" customHeight="1">
      <c r="A17" s="164" t="s">
        <v>127</v>
      </c>
      <c r="B17" s="105">
        <v>407</v>
      </c>
      <c r="C17" s="105">
        <v>435</v>
      </c>
      <c r="D17" s="105">
        <v>437</v>
      </c>
      <c r="E17" s="105">
        <v>447</v>
      </c>
      <c r="F17" s="105">
        <v>457</v>
      </c>
      <c r="G17" s="105">
        <v>443</v>
      </c>
      <c r="H17" s="105">
        <v>434</v>
      </c>
      <c r="I17" s="105">
        <v>422</v>
      </c>
      <c r="J17" s="105">
        <v>436</v>
      </c>
      <c r="K17" s="103">
        <v>477</v>
      </c>
      <c r="L17" s="103">
        <v>480</v>
      </c>
      <c r="M17" s="103">
        <v>386</v>
      </c>
      <c r="N17" s="388">
        <v>415</v>
      </c>
      <c r="O17" s="388">
        <v>425</v>
      </c>
    </row>
    <row r="18" spans="1:90" s="89" customFormat="1" ht="12" customHeight="1">
      <c r="A18" s="164" t="s">
        <v>128</v>
      </c>
      <c r="B18" s="105">
        <v>270</v>
      </c>
      <c r="C18" s="105">
        <v>277</v>
      </c>
      <c r="D18" s="105">
        <v>268</v>
      </c>
      <c r="E18" s="105">
        <v>267</v>
      </c>
      <c r="F18" s="105">
        <v>267</v>
      </c>
      <c r="G18" s="105">
        <v>277</v>
      </c>
      <c r="H18" s="105">
        <v>289</v>
      </c>
      <c r="I18" s="105">
        <v>282</v>
      </c>
      <c r="J18" s="105">
        <v>296</v>
      </c>
      <c r="K18" s="103">
        <v>322</v>
      </c>
      <c r="L18" s="103">
        <v>334</v>
      </c>
      <c r="M18" s="103">
        <v>286</v>
      </c>
      <c r="N18" s="388">
        <v>312</v>
      </c>
      <c r="O18" s="388">
        <v>297</v>
      </c>
    </row>
    <row r="19" spans="1:90" s="89" customFormat="1" ht="12" customHeight="1">
      <c r="A19" s="164" t="s">
        <v>129</v>
      </c>
      <c r="B19" s="105">
        <v>81</v>
      </c>
      <c r="C19" s="105">
        <v>89</v>
      </c>
      <c r="D19" s="105">
        <v>92</v>
      </c>
      <c r="E19" s="105">
        <v>89</v>
      </c>
      <c r="F19" s="105">
        <v>89</v>
      </c>
      <c r="G19" s="105">
        <v>91</v>
      </c>
      <c r="H19" s="105">
        <v>94</v>
      </c>
      <c r="I19" s="105">
        <v>96</v>
      </c>
      <c r="J19" s="105">
        <v>106</v>
      </c>
      <c r="K19" s="103">
        <v>105</v>
      </c>
      <c r="L19" s="103">
        <v>96</v>
      </c>
      <c r="M19" s="103">
        <v>81</v>
      </c>
      <c r="N19" s="388">
        <v>93</v>
      </c>
      <c r="O19" s="388">
        <v>94</v>
      </c>
    </row>
    <row r="20" spans="1:90" s="89" customFormat="1" ht="12" customHeight="1">
      <c r="A20" s="164" t="s">
        <v>130</v>
      </c>
      <c r="B20" s="105">
        <v>61</v>
      </c>
      <c r="C20" s="105">
        <v>60</v>
      </c>
      <c r="D20" s="105">
        <v>57</v>
      </c>
      <c r="E20" s="105">
        <v>58</v>
      </c>
      <c r="F20" s="105">
        <v>55</v>
      </c>
      <c r="G20" s="105">
        <v>62</v>
      </c>
      <c r="H20" s="105">
        <v>61</v>
      </c>
      <c r="I20" s="105">
        <v>64</v>
      </c>
      <c r="J20" s="105">
        <v>78</v>
      </c>
      <c r="K20" s="103">
        <v>79</v>
      </c>
      <c r="L20" s="103">
        <v>84</v>
      </c>
      <c r="M20" s="103">
        <v>103</v>
      </c>
      <c r="N20" s="388">
        <v>83</v>
      </c>
      <c r="O20" s="388">
        <v>82</v>
      </c>
    </row>
    <row r="21" spans="1:90" s="89" customFormat="1" ht="12" customHeight="1">
      <c r="A21" s="164"/>
      <c r="B21" s="105"/>
      <c r="C21" s="105"/>
      <c r="D21" s="105"/>
      <c r="E21" s="105"/>
      <c r="F21" s="105"/>
      <c r="G21" s="105"/>
      <c r="H21" s="105"/>
      <c r="I21" s="105"/>
      <c r="J21" s="105"/>
      <c r="K21" s="103"/>
      <c r="L21" s="103"/>
      <c r="M21" s="103"/>
      <c r="N21" s="388"/>
      <c r="O21" s="388"/>
    </row>
    <row r="22" spans="1:90" s="89" customFormat="1" ht="10.199999999999999">
      <c r="A22" s="97" t="s">
        <v>78</v>
      </c>
      <c r="B22" s="125">
        <v>33745</v>
      </c>
      <c r="C22" s="125">
        <v>33374</v>
      </c>
      <c r="D22" s="125">
        <v>33085</v>
      </c>
      <c r="E22" s="125">
        <v>32805</v>
      </c>
      <c r="F22" s="125">
        <v>32847</v>
      </c>
      <c r="G22" s="125">
        <v>32659</v>
      </c>
      <c r="H22" s="125">
        <v>32995</v>
      </c>
      <c r="I22" s="125">
        <v>33040</v>
      </c>
      <c r="J22" s="125">
        <v>33372</v>
      </c>
      <c r="K22" s="101">
        <v>33681</v>
      </c>
      <c r="L22" s="101">
        <v>33349</v>
      </c>
      <c r="M22" s="101">
        <v>32978</v>
      </c>
      <c r="N22" s="387">
        <v>33401</v>
      </c>
      <c r="O22" s="387">
        <v>32934</v>
      </c>
    </row>
    <row r="23" spans="1:90" s="89" customFormat="1" ht="10.199999999999999">
      <c r="A23" s="165"/>
      <c r="B23" s="166"/>
      <c r="C23" s="166"/>
      <c r="D23" s="166"/>
      <c r="E23" s="166"/>
      <c r="F23" s="166"/>
      <c r="G23" s="166"/>
      <c r="H23" s="166"/>
      <c r="I23" s="166"/>
      <c r="J23" s="166"/>
      <c r="K23" s="167"/>
      <c r="L23" s="167"/>
      <c r="M23" s="167"/>
      <c r="N23" s="167"/>
      <c r="O23" s="167"/>
    </row>
    <row r="24" spans="1:90" s="259" customFormat="1" ht="10.199999999999999">
      <c r="A24" s="25" t="s">
        <v>182</v>
      </c>
      <c r="B24" s="25"/>
      <c r="C24" s="25"/>
      <c r="D24" s="25"/>
      <c r="E24" s="25"/>
      <c r="F24" s="25"/>
      <c r="G24" s="25"/>
      <c r="H24" s="25"/>
      <c r="I24" s="25"/>
      <c r="J24" s="25"/>
      <c r="K24" s="25"/>
      <c r="L24" s="25"/>
      <c r="M24" s="25"/>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c r="BZ24" s="72"/>
      <c r="CA24" s="72"/>
      <c r="CB24" s="72"/>
      <c r="CC24" s="72"/>
      <c r="CD24" s="72"/>
      <c r="CE24" s="72"/>
      <c r="CF24" s="72"/>
      <c r="CG24" s="72"/>
      <c r="CH24" s="72"/>
      <c r="CI24" s="72"/>
      <c r="CJ24" s="72"/>
      <c r="CK24" s="72"/>
      <c r="CL24" s="72"/>
    </row>
    <row r="25" spans="1:90" s="303" customFormat="1" ht="10.199999999999999">
      <c r="A25" s="69" t="s">
        <v>189</v>
      </c>
      <c r="B25" s="1"/>
      <c r="C25" s="1"/>
      <c r="D25" s="1"/>
      <c r="E25" s="1"/>
      <c r="F25" s="1"/>
      <c r="G25" s="1"/>
      <c r="H25" s="1"/>
      <c r="I25" s="1"/>
      <c r="J25" s="1"/>
      <c r="K25" s="1"/>
      <c r="L25" s="1"/>
      <c r="M25" s="2"/>
      <c r="O25" s="302"/>
      <c r="P25" s="302"/>
    </row>
    <row r="26" spans="1:90">
      <c r="A26" s="154"/>
      <c r="B26" s="154"/>
      <c r="C26" s="154"/>
      <c r="D26" s="154"/>
      <c r="E26" s="154"/>
      <c r="F26" s="154"/>
      <c r="G26" s="154"/>
      <c r="H26" s="154"/>
      <c r="I26" s="154"/>
      <c r="J26" s="154"/>
      <c r="K26" s="154"/>
      <c r="L26" s="154"/>
      <c r="M26" s="154"/>
      <c r="O26" s="392"/>
      <c r="P26" s="392"/>
    </row>
    <row r="27" spans="1:90" s="5" customFormat="1">
      <c r="A27" s="493" t="s">
        <v>22</v>
      </c>
      <c r="B27" s="607">
        <v>2006</v>
      </c>
      <c r="C27" s="607">
        <v>2007</v>
      </c>
      <c r="D27" s="607">
        <v>2008</v>
      </c>
      <c r="E27" s="607">
        <v>2009</v>
      </c>
      <c r="F27" s="607">
        <v>2010</v>
      </c>
      <c r="G27" s="607">
        <v>2011</v>
      </c>
      <c r="H27" s="607">
        <v>2012</v>
      </c>
      <c r="I27" s="607">
        <v>2013</v>
      </c>
      <c r="J27" s="607">
        <v>2014</v>
      </c>
      <c r="K27" s="548">
        <v>2015</v>
      </c>
      <c r="L27" s="548">
        <v>2016</v>
      </c>
      <c r="M27" s="548">
        <v>2017</v>
      </c>
      <c r="N27" s="548">
        <v>2018</v>
      </c>
      <c r="O27" s="548">
        <v>2019</v>
      </c>
    </row>
    <row r="28" spans="1:90" s="149" customFormat="1" ht="12">
      <c r="A28" s="494"/>
      <c r="B28" s="532"/>
      <c r="C28" s="532"/>
      <c r="D28" s="532"/>
      <c r="E28" s="532"/>
      <c r="F28" s="532"/>
      <c r="G28" s="532"/>
      <c r="H28" s="532"/>
      <c r="I28" s="532"/>
      <c r="J28" s="532"/>
      <c r="K28" s="537"/>
      <c r="L28" s="537"/>
      <c r="M28" s="537"/>
      <c r="N28" s="537"/>
      <c r="O28" s="537"/>
    </row>
    <row r="29" spans="1:90" s="39" customFormat="1">
      <c r="A29" s="42"/>
      <c r="B29" s="123"/>
      <c r="C29" s="124"/>
      <c r="D29" s="124"/>
      <c r="E29" s="124"/>
      <c r="F29" s="124"/>
      <c r="G29" s="124"/>
      <c r="H29" s="124"/>
      <c r="I29" s="124"/>
      <c r="J29" s="124"/>
      <c r="K29" s="124"/>
      <c r="L29" s="124"/>
      <c r="M29" s="124"/>
      <c r="N29" s="124"/>
      <c r="O29" s="124"/>
    </row>
    <row r="30" spans="1:90" s="89" customFormat="1" ht="12" customHeight="1">
      <c r="A30" s="164" t="s">
        <v>122</v>
      </c>
      <c r="B30" s="105">
        <v>21612</v>
      </c>
      <c r="C30" s="103">
        <v>21784</v>
      </c>
      <c r="D30" s="103">
        <v>21632</v>
      </c>
      <c r="E30" s="103">
        <v>21678</v>
      </c>
      <c r="F30" s="103">
        <v>21631</v>
      </c>
      <c r="G30" s="103">
        <v>21899</v>
      </c>
      <c r="H30" s="103">
        <v>22057</v>
      </c>
      <c r="I30" s="103">
        <v>22092</v>
      </c>
      <c r="J30" s="103">
        <v>22432</v>
      </c>
      <c r="K30" s="103">
        <v>22347</v>
      </c>
      <c r="L30" s="103">
        <v>23429</v>
      </c>
      <c r="M30" s="103">
        <v>23741</v>
      </c>
      <c r="N30" s="103">
        <v>24198</v>
      </c>
      <c r="O30" s="103">
        <v>24367</v>
      </c>
    </row>
    <row r="31" spans="1:90" s="89" customFormat="1" ht="12" customHeight="1">
      <c r="A31" s="164" t="s">
        <v>123</v>
      </c>
      <c r="B31" s="105">
        <v>5093</v>
      </c>
      <c r="C31" s="103">
        <v>5009</v>
      </c>
      <c r="D31" s="103">
        <v>5052</v>
      </c>
      <c r="E31" s="103">
        <v>5090</v>
      </c>
      <c r="F31" s="103">
        <v>5128</v>
      </c>
      <c r="G31" s="103">
        <v>5184</v>
      </c>
      <c r="H31" s="103">
        <v>5142</v>
      </c>
      <c r="I31" s="103">
        <v>5173</v>
      </c>
      <c r="J31" s="103">
        <v>5254</v>
      </c>
      <c r="K31" s="103">
        <v>5305</v>
      </c>
      <c r="L31" s="103">
        <v>5378</v>
      </c>
      <c r="M31" s="103">
        <v>5477</v>
      </c>
      <c r="N31" s="103">
        <v>5500</v>
      </c>
      <c r="O31" s="103">
        <v>5640</v>
      </c>
    </row>
    <row r="32" spans="1:90" s="89" customFormat="1" ht="12" customHeight="1">
      <c r="A32" s="164" t="s">
        <v>124</v>
      </c>
      <c r="B32" s="105">
        <v>2976</v>
      </c>
      <c r="C32" s="103">
        <v>3144</v>
      </c>
      <c r="D32" s="103">
        <v>3170</v>
      </c>
      <c r="E32" s="103">
        <v>3273</v>
      </c>
      <c r="F32" s="103">
        <v>3233</v>
      </c>
      <c r="G32" s="103">
        <v>3244</v>
      </c>
      <c r="H32" s="103">
        <v>3152</v>
      </c>
      <c r="I32" s="103">
        <v>3213</v>
      </c>
      <c r="J32" s="103">
        <v>3337</v>
      </c>
      <c r="K32" s="103">
        <v>3291</v>
      </c>
      <c r="L32" s="103">
        <v>3246</v>
      </c>
      <c r="M32" s="103">
        <v>3305</v>
      </c>
      <c r="N32" s="103">
        <v>3315</v>
      </c>
      <c r="O32" s="103">
        <v>3418</v>
      </c>
    </row>
    <row r="33" spans="1:90" s="89" customFormat="1" ht="12" customHeight="1">
      <c r="A33" s="164" t="s">
        <v>125</v>
      </c>
      <c r="B33" s="105">
        <v>2165</v>
      </c>
      <c r="C33" s="103">
        <v>2460</v>
      </c>
      <c r="D33" s="103">
        <v>2522</v>
      </c>
      <c r="E33" s="103">
        <v>2588</v>
      </c>
      <c r="F33" s="103">
        <v>2621</v>
      </c>
      <c r="G33" s="103">
        <v>2668</v>
      </c>
      <c r="H33" s="103">
        <v>2653</v>
      </c>
      <c r="I33" s="103">
        <v>2583</v>
      </c>
      <c r="J33" s="103">
        <v>2555</v>
      </c>
      <c r="K33" s="103">
        <v>2557</v>
      </c>
      <c r="L33" s="103">
        <v>2542</v>
      </c>
      <c r="M33" s="103">
        <v>2559</v>
      </c>
      <c r="N33" s="103">
        <v>2592</v>
      </c>
      <c r="O33" s="103">
        <v>2612</v>
      </c>
    </row>
    <row r="34" spans="1:90" s="89" customFormat="1" ht="12" customHeight="1">
      <c r="A34" s="164" t="s">
        <v>126</v>
      </c>
      <c r="B34" s="105">
        <v>748</v>
      </c>
      <c r="C34" s="103">
        <v>833</v>
      </c>
      <c r="D34" s="103">
        <v>845</v>
      </c>
      <c r="E34" s="103">
        <v>851</v>
      </c>
      <c r="F34" s="103">
        <v>885</v>
      </c>
      <c r="G34" s="103">
        <v>874</v>
      </c>
      <c r="H34" s="103">
        <v>861</v>
      </c>
      <c r="I34" s="103">
        <v>855</v>
      </c>
      <c r="J34" s="103">
        <v>824</v>
      </c>
      <c r="K34" s="103">
        <v>843</v>
      </c>
      <c r="L34" s="103">
        <v>842</v>
      </c>
      <c r="M34" s="103">
        <v>873</v>
      </c>
      <c r="N34" s="103">
        <v>901</v>
      </c>
      <c r="O34" s="103">
        <v>905</v>
      </c>
    </row>
    <row r="35" spans="1:90" s="89" customFormat="1" ht="12" customHeight="1">
      <c r="A35" s="164" t="s">
        <v>127</v>
      </c>
      <c r="B35" s="105">
        <v>429</v>
      </c>
      <c r="C35" s="103">
        <v>456</v>
      </c>
      <c r="D35" s="103">
        <v>455</v>
      </c>
      <c r="E35" s="103">
        <v>486</v>
      </c>
      <c r="F35" s="103">
        <v>479</v>
      </c>
      <c r="G35" s="103">
        <v>462</v>
      </c>
      <c r="H35" s="103">
        <v>465</v>
      </c>
      <c r="I35" s="103">
        <v>486</v>
      </c>
      <c r="J35" s="103">
        <v>481</v>
      </c>
      <c r="K35" s="103">
        <v>472</v>
      </c>
      <c r="L35" s="103">
        <v>486</v>
      </c>
      <c r="M35" s="103">
        <v>489</v>
      </c>
      <c r="N35" s="103">
        <v>487</v>
      </c>
      <c r="O35" s="103">
        <v>502</v>
      </c>
    </row>
    <row r="36" spans="1:90" s="89" customFormat="1" ht="12" customHeight="1">
      <c r="A36" s="164" t="s">
        <v>128</v>
      </c>
      <c r="B36" s="105">
        <v>310</v>
      </c>
      <c r="C36" s="103">
        <v>286</v>
      </c>
      <c r="D36" s="103">
        <v>281</v>
      </c>
      <c r="E36" s="103">
        <v>291</v>
      </c>
      <c r="F36" s="103">
        <v>312</v>
      </c>
      <c r="G36" s="103">
        <v>318</v>
      </c>
      <c r="H36" s="103">
        <v>320</v>
      </c>
      <c r="I36" s="103">
        <v>309</v>
      </c>
      <c r="J36" s="103">
        <v>296</v>
      </c>
      <c r="K36" s="103">
        <v>290</v>
      </c>
      <c r="L36" s="103">
        <v>313</v>
      </c>
      <c r="M36" s="103">
        <v>306</v>
      </c>
      <c r="N36" s="103">
        <v>313</v>
      </c>
      <c r="O36" s="103">
        <v>296</v>
      </c>
    </row>
    <row r="37" spans="1:90" s="89" customFormat="1" ht="12" customHeight="1">
      <c r="A37" s="164" t="s">
        <v>129</v>
      </c>
      <c r="B37" s="105">
        <v>97</v>
      </c>
      <c r="C37" s="103">
        <v>93</v>
      </c>
      <c r="D37" s="103">
        <v>98</v>
      </c>
      <c r="E37" s="103">
        <v>95</v>
      </c>
      <c r="F37" s="103">
        <v>102</v>
      </c>
      <c r="G37" s="103">
        <v>101</v>
      </c>
      <c r="H37" s="103">
        <v>97</v>
      </c>
      <c r="I37" s="103">
        <v>95</v>
      </c>
      <c r="J37" s="103">
        <v>93</v>
      </c>
      <c r="K37" s="103">
        <v>96</v>
      </c>
      <c r="L37" s="103">
        <v>88</v>
      </c>
      <c r="M37" s="103">
        <v>83</v>
      </c>
      <c r="N37" s="103">
        <v>77</v>
      </c>
      <c r="O37" s="103">
        <v>88</v>
      </c>
    </row>
    <row r="38" spans="1:90" s="89" customFormat="1" ht="12" customHeight="1">
      <c r="A38" s="164" t="s">
        <v>130</v>
      </c>
      <c r="B38" s="105">
        <v>82</v>
      </c>
      <c r="C38" s="103">
        <v>86</v>
      </c>
      <c r="D38" s="103">
        <v>82</v>
      </c>
      <c r="E38" s="103">
        <v>76</v>
      </c>
      <c r="F38" s="103">
        <v>71</v>
      </c>
      <c r="G38" s="103">
        <v>75</v>
      </c>
      <c r="H38" s="103">
        <v>73</v>
      </c>
      <c r="I38" s="103">
        <v>75</v>
      </c>
      <c r="J38" s="103">
        <v>76</v>
      </c>
      <c r="K38" s="103">
        <v>74</v>
      </c>
      <c r="L38" s="103">
        <v>70</v>
      </c>
      <c r="M38" s="103">
        <v>73</v>
      </c>
      <c r="N38" s="103">
        <v>79</v>
      </c>
      <c r="O38" s="103">
        <v>79</v>
      </c>
    </row>
    <row r="39" spans="1:90" s="89" customFormat="1" ht="12" customHeight="1">
      <c r="A39" s="164"/>
      <c r="B39" s="105"/>
      <c r="C39" s="103"/>
      <c r="D39" s="103"/>
      <c r="E39" s="103"/>
      <c r="F39" s="103"/>
      <c r="G39" s="103"/>
      <c r="H39" s="103"/>
      <c r="I39" s="103"/>
      <c r="J39" s="103"/>
      <c r="K39" s="103"/>
      <c r="L39" s="103"/>
      <c r="M39" s="103"/>
      <c r="N39" s="103"/>
      <c r="O39" s="103"/>
    </row>
    <row r="40" spans="1:90" s="89" customFormat="1" ht="10.199999999999999">
      <c r="A40" s="97" t="s">
        <v>78</v>
      </c>
      <c r="B40" s="125">
        <v>33512</v>
      </c>
      <c r="C40" s="101">
        <v>34151</v>
      </c>
      <c r="D40" s="101">
        <v>34137</v>
      </c>
      <c r="E40" s="101">
        <v>34428</v>
      </c>
      <c r="F40" s="101">
        <v>34462</v>
      </c>
      <c r="G40" s="101">
        <v>34825</v>
      </c>
      <c r="H40" s="101">
        <v>34820</v>
      </c>
      <c r="I40" s="101">
        <v>34881</v>
      </c>
      <c r="J40" s="101">
        <v>35348</v>
      </c>
      <c r="K40" s="101">
        <v>35275</v>
      </c>
      <c r="L40" s="101">
        <v>36394</v>
      </c>
      <c r="M40" s="101">
        <v>36906</v>
      </c>
      <c r="N40" s="101">
        <f>SUM(N30:N38)</f>
        <v>37462</v>
      </c>
      <c r="O40" s="101">
        <f>SUM(O30:O38)</f>
        <v>37907</v>
      </c>
    </row>
    <row r="41" spans="1:90" s="89" customFormat="1" ht="10.199999999999999">
      <c r="A41" s="165"/>
      <c r="B41" s="166"/>
      <c r="C41" s="167"/>
      <c r="D41" s="167"/>
      <c r="E41" s="167"/>
      <c r="F41" s="167"/>
      <c r="G41" s="167"/>
      <c r="H41" s="167"/>
      <c r="I41" s="167"/>
      <c r="J41" s="167"/>
      <c r="K41" s="167"/>
      <c r="L41" s="167"/>
      <c r="M41" s="167"/>
      <c r="N41" s="167"/>
      <c r="O41" s="167"/>
    </row>
    <row r="42" spans="1:90" s="259" customFormat="1" ht="10.199999999999999">
      <c r="A42" s="25" t="s">
        <v>182</v>
      </c>
      <c r="B42" s="25"/>
      <c r="C42" s="25"/>
      <c r="D42" s="25"/>
      <c r="E42" s="25"/>
      <c r="F42" s="25"/>
      <c r="G42" s="25"/>
      <c r="H42" s="25"/>
      <c r="I42" s="25"/>
      <c r="J42" s="25"/>
      <c r="K42" s="25"/>
      <c r="L42" s="25"/>
      <c r="M42" s="25"/>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2"/>
      <c r="BR42" s="72"/>
      <c r="BS42" s="72"/>
      <c r="BT42" s="72"/>
      <c r="BU42" s="72"/>
      <c r="BV42" s="72"/>
      <c r="BW42" s="72"/>
      <c r="BX42" s="72"/>
      <c r="BY42" s="72"/>
      <c r="BZ42" s="72"/>
      <c r="CA42" s="72"/>
      <c r="CB42" s="72"/>
      <c r="CC42" s="72"/>
      <c r="CD42" s="72"/>
      <c r="CE42" s="72"/>
      <c r="CF42" s="72"/>
      <c r="CG42" s="72"/>
      <c r="CH42" s="72"/>
      <c r="CI42" s="72"/>
      <c r="CJ42" s="72"/>
      <c r="CK42" s="72"/>
      <c r="CL42" s="72"/>
    </row>
    <row r="43" spans="1:90" s="303" customFormat="1" ht="10.199999999999999">
      <c r="A43" s="69" t="s">
        <v>189</v>
      </c>
      <c r="B43" s="1"/>
      <c r="C43" s="1"/>
      <c r="D43" s="1"/>
      <c r="E43" s="1"/>
      <c r="F43" s="1"/>
      <c r="G43" s="1"/>
      <c r="H43" s="1"/>
      <c r="I43" s="1"/>
      <c r="J43" s="1"/>
      <c r="K43" s="1"/>
      <c r="L43" s="1"/>
      <c r="M43" s="2"/>
    </row>
    <row r="45" spans="1:90">
      <c r="A45" s="493" t="s">
        <v>22</v>
      </c>
      <c r="B45" s="548">
        <v>2020</v>
      </c>
      <c r="C45" s="548">
        <v>2021</v>
      </c>
    </row>
    <row r="46" spans="1:90">
      <c r="A46" s="494"/>
      <c r="B46" s="537"/>
      <c r="C46" s="537"/>
    </row>
    <row r="47" spans="1:90">
      <c r="A47" s="460"/>
      <c r="B47" s="124"/>
      <c r="C47" s="124"/>
    </row>
    <row r="48" spans="1:90">
      <c r="A48" s="164" t="s">
        <v>122</v>
      </c>
      <c r="B48" s="103">
        <v>24363</v>
      </c>
      <c r="C48" s="103">
        <v>24900</v>
      </c>
    </row>
    <row r="49" spans="1:3">
      <c r="A49" s="164" t="s">
        <v>123</v>
      </c>
      <c r="B49" s="103">
        <v>5504</v>
      </c>
      <c r="C49" s="103">
        <v>5605</v>
      </c>
    </row>
    <row r="50" spans="1:3">
      <c r="A50" s="164" t="s">
        <v>124</v>
      </c>
      <c r="B50" s="103">
        <v>3300</v>
      </c>
      <c r="C50" s="103">
        <v>3466</v>
      </c>
    </row>
    <row r="51" spans="1:3">
      <c r="A51" s="164" t="s">
        <v>125</v>
      </c>
      <c r="B51" s="103">
        <v>2566</v>
      </c>
      <c r="C51" s="103">
        <v>2636</v>
      </c>
    </row>
    <row r="52" spans="1:3">
      <c r="A52" s="164" t="s">
        <v>126</v>
      </c>
      <c r="B52" s="103">
        <v>897</v>
      </c>
      <c r="C52" s="103">
        <v>918</v>
      </c>
    </row>
    <row r="53" spans="1:3">
      <c r="A53" s="164" t="s">
        <v>127</v>
      </c>
      <c r="B53" s="103">
        <v>482</v>
      </c>
      <c r="C53" s="103">
        <v>506</v>
      </c>
    </row>
    <row r="54" spans="1:3">
      <c r="A54" s="164" t="s">
        <v>128</v>
      </c>
      <c r="B54" s="103">
        <v>309</v>
      </c>
      <c r="C54" s="103">
        <v>290</v>
      </c>
    </row>
    <row r="55" spans="1:3">
      <c r="A55" s="164" t="s">
        <v>129</v>
      </c>
      <c r="B55" s="103">
        <v>89</v>
      </c>
      <c r="C55" s="103">
        <v>95</v>
      </c>
    </row>
    <row r="56" spans="1:3">
      <c r="A56" s="164" t="s">
        <v>130</v>
      </c>
      <c r="B56" s="103">
        <v>74</v>
      </c>
      <c r="C56" s="103">
        <v>77</v>
      </c>
    </row>
    <row r="57" spans="1:3">
      <c r="A57" s="164"/>
      <c r="B57" s="103"/>
      <c r="C57" s="103"/>
    </row>
    <row r="58" spans="1:3">
      <c r="A58" s="97" t="s">
        <v>78</v>
      </c>
      <c r="B58" s="101">
        <f>SUM(B48:B56)</f>
        <v>37584</v>
      </c>
      <c r="C58" s="101">
        <f>SUM(C48:C56)</f>
        <v>38493</v>
      </c>
    </row>
    <row r="59" spans="1:3">
      <c r="A59" s="165"/>
      <c r="B59" s="167"/>
      <c r="C59" s="167"/>
    </row>
    <row r="60" spans="1:3">
      <c r="A60" s="459" t="s">
        <v>182</v>
      </c>
    </row>
    <row r="61" spans="1:3">
      <c r="A61" s="69" t="s">
        <v>189</v>
      </c>
    </row>
  </sheetData>
  <mergeCells count="33">
    <mergeCell ref="O27:O28"/>
    <mergeCell ref="O9:O10"/>
    <mergeCell ref="N27:N28"/>
    <mergeCell ref="A9:A10"/>
    <mergeCell ref="B9:B10"/>
    <mergeCell ref="C9:C10"/>
    <mergeCell ref="D9:D10"/>
    <mergeCell ref="E9:E10"/>
    <mergeCell ref="E27:E28"/>
    <mergeCell ref="F27:F28"/>
    <mergeCell ref="G27:G28"/>
    <mergeCell ref="G9:G10"/>
    <mergeCell ref="H9:H10"/>
    <mergeCell ref="F9:F10"/>
    <mergeCell ref="A27:A28"/>
    <mergeCell ref="B27:B28"/>
    <mergeCell ref="A45:A46"/>
    <mergeCell ref="B45:B46"/>
    <mergeCell ref="C27:C28"/>
    <mergeCell ref="D27:D28"/>
    <mergeCell ref="C45:C46"/>
    <mergeCell ref="N9:N10"/>
    <mergeCell ref="L27:L28"/>
    <mergeCell ref="H27:H28"/>
    <mergeCell ref="I27:I28"/>
    <mergeCell ref="J27:J28"/>
    <mergeCell ref="K27:K28"/>
    <mergeCell ref="M9:M10"/>
    <mergeCell ref="J9:J10"/>
    <mergeCell ref="K9:K10"/>
    <mergeCell ref="L9:L10"/>
    <mergeCell ref="I9:I10"/>
    <mergeCell ref="M27:M28"/>
  </mergeCells>
  <hyperlinks>
    <hyperlink ref="O2" location="D!A1" display="Retour au menu" xr:uid="{00000000-0004-0000-0C00-000000000000}"/>
  </hyperlinks>
  <pageMargins left="0.7" right="0.7" top="0.75" bottom="0.75" header="0.3" footer="0.3"/>
  <pageSetup paperSize="9" scale="61" fitToHeight="0" orientation="landscape" r:id="rId1"/>
  <headerFooter>
    <oddFooter>&amp;L&amp;8&amp;K002060Le marché du travail bruxellois - Données statistiques - Emploi salarié et établissements 
Élaboration :  view.brussels, www.actiris.be&amp;R&amp;P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E55"/>
  <sheetViews>
    <sheetView zoomScaleNormal="100" workbookViewId="0">
      <selection activeCell="A2" sqref="A2"/>
    </sheetView>
  </sheetViews>
  <sheetFormatPr baseColWidth="10" defaultColWidth="9.109375" defaultRowHeight="11.4"/>
  <cols>
    <col min="1" max="1" width="39.109375" style="158" customWidth="1"/>
    <col min="2" max="11" width="13.6640625" style="156" customWidth="1"/>
    <col min="12" max="12" width="8.6640625" style="156" hidden="1" customWidth="1"/>
    <col min="13" max="19" width="14" style="155" hidden="1" customWidth="1"/>
    <col min="20" max="20" width="9.109375" style="155" hidden="1" customWidth="1"/>
    <col min="21" max="31" width="9.109375" style="155" customWidth="1"/>
    <col min="32" max="16384" width="9.109375" style="156"/>
  </cols>
  <sheetData>
    <row r="1" spans="1:31" s="1" customFormat="1" ht="10.199999999999999">
      <c r="A1" s="168"/>
      <c r="M1" s="2"/>
      <c r="N1" s="2"/>
      <c r="O1" s="2"/>
      <c r="P1" s="2"/>
      <c r="Q1" s="2"/>
      <c r="R1" s="2"/>
      <c r="S1" s="2"/>
      <c r="T1" s="2"/>
      <c r="U1" s="2"/>
      <c r="V1" s="2"/>
      <c r="W1" s="2"/>
      <c r="X1" s="2"/>
      <c r="Y1" s="2"/>
      <c r="Z1" s="2"/>
      <c r="AA1" s="2"/>
      <c r="AB1" s="2"/>
      <c r="AC1" s="2"/>
      <c r="AD1" s="2"/>
      <c r="AE1" s="2"/>
    </row>
    <row r="2" spans="1:31" s="79" customFormat="1" ht="18">
      <c r="A2" s="26" t="s">
        <v>19</v>
      </c>
      <c r="K2" s="368" t="s">
        <v>20</v>
      </c>
      <c r="M2" s="27"/>
      <c r="N2" s="27"/>
      <c r="O2" s="27"/>
      <c r="P2" s="27"/>
      <c r="Q2" s="27"/>
      <c r="R2" s="27"/>
      <c r="S2" s="27"/>
      <c r="T2" s="27"/>
      <c r="U2" s="27"/>
      <c r="V2" s="27"/>
      <c r="W2" s="27"/>
      <c r="X2" s="27"/>
      <c r="Y2" s="27"/>
      <c r="Z2" s="27"/>
      <c r="AA2" s="27"/>
      <c r="AB2" s="27"/>
      <c r="AC2" s="27"/>
      <c r="AD2" s="27"/>
      <c r="AE2" s="27"/>
    </row>
    <row r="3" spans="1:31" s="1" customFormat="1" ht="10.199999999999999">
      <c r="A3" s="31"/>
      <c r="M3" s="2"/>
      <c r="N3" s="2"/>
      <c r="O3" s="2"/>
      <c r="P3" s="2"/>
      <c r="Q3" s="2"/>
      <c r="R3" s="2"/>
      <c r="S3" s="2"/>
      <c r="T3" s="2"/>
      <c r="U3" s="2"/>
      <c r="V3" s="2"/>
      <c r="W3" s="2"/>
      <c r="X3" s="2"/>
      <c r="Y3" s="2"/>
      <c r="Z3" s="2"/>
      <c r="AA3" s="2"/>
      <c r="AB3" s="2"/>
      <c r="AC3" s="2"/>
      <c r="AD3" s="2"/>
      <c r="AE3" s="2"/>
    </row>
    <row r="4" spans="1:31" s="4" customFormat="1" ht="15.75" customHeight="1">
      <c r="A4" s="34" t="s">
        <v>11</v>
      </c>
      <c r="M4" s="5"/>
      <c r="N4" s="5"/>
      <c r="O4" s="5"/>
      <c r="P4" s="5"/>
      <c r="Q4" s="5"/>
      <c r="R4" s="5"/>
      <c r="S4" s="5"/>
      <c r="T4" s="5"/>
      <c r="U4" s="5"/>
    </row>
    <row r="5" spans="1:31" s="1" customFormat="1" ht="10.199999999999999">
      <c r="A5" s="31"/>
      <c r="M5" s="2"/>
      <c r="N5" s="2"/>
      <c r="O5" s="2"/>
      <c r="P5" s="2"/>
      <c r="Q5" s="2"/>
      <c r="R5" s="2"/>
      <c r="S5" s="2"/>
      <c r="T5" s="2"/>
      <c r="U5" s="2"/>
    </row>
    <row r="6" spans="1:31" s="1" customFormat="1" ht="10.199999999999999">
      <c r="A6" s="31"/>
      <c r="M6" s="2"/>
      <c r="N6" s="2"/>
      <c r="O6" s="2"/>
      <c r="P6" s="2"/>
      <c r="Q6" s="2"/>
      <c r="R6" s="2"/>
      <c r="S6" s="2"/>
      <c r="T6" s="2"/>
      <c r="U6" s="2"/>
    </row>
    <row r="7" spans="1:31" ht="13.2">
      <c r="A7" s="170" t="s">
        <v>209</v>
      </c>
      <c r="B7" s="77"/>
      <c r="C7" s="77"/>
      <c r="D7" s="77"/>
      <c r="E7" s="77"/>
      <c r="F7" s="77"/>
      <c r="G7" s="77"/>
      <c r="H7" s="77"/>
      <c r="I7" s="170"/>
      <c r="J7" s="170"/>
      <c r="K7" s="170"/>
      <c r="L7" s="301"/>
      <c r="V7" s="156"/>
      <c r="W7" s="156"/>
      <c r="X7" s="156"/>
      <c r="Y7" s="156"/>
      <c r="Z7" s="156"/>
      <c r="AA7" s="156"/>
      <c r="AB7" s="156"/>
      <c r="AC7" s="156"/>
      <c r="AD7" s="156"/>
      <c r="AE7" s="156"/>
    </row>
    <row r="8" spans="1:31">
      <c r="A8" s="171"/>
      <c r="B8" s="305"/>
      <c r="C8" s="305"/>
      <c r="D8" s="305"/>
      <c r="E8" s="305"/>
      <c r="F8" s="305"/>
      <c r="G8" s="305"/>
      <c r="H8" s="305"/>
      <c r="I8" s="305"/>
      <c r="J8" s="305"/>
      <c r="K8" s="305"/>
      <c r="L8" s="157"/>
      <c r="V8" s="156"/>
      <c r="W8" s="156"/>
      <c r="X8" s="156"/>
      <c r="Y8" s="156"/>
      <c r="Z8" s="156"/>
      <c r="AA8" s="156"/>
      <c r="AB8" s="156"/>
      <c r="AC8" s="156"/>
      <c r="AD8" s="156"/>
      <c r="AE8" s="156"/>
    </row>
    <row r="9" spans="1:31">
      <c r="A9" s="493" t="s">
        <v>22</v>
      </c>
      <c r="B9" s="549" t="s">
        <v>132</v>
      </c>
      <c r="C9" s="549" t="s">
        <v>133</v>
      </c>
      <c r="D9" s="549" t="s">
        <v>134</v>
      </c>
      <c r="E9" s="549" t="s">
        <v>135</v>
      </c>
      <c r="F9" s="549" t="s">
        <v>136</v>
      </c>
      <c r="G9" s="549" t="s">
        <v>137</v>
      </c>
      <c r="H9" s="549" t="s">
        <v>138</v>
      </c>
      <c r="I9" s="549" t="s">
        <v>139</v>
      </c>
      <c r="J9" s="549" t="s">
        <v>140</v>
      </c>
      <c r="K9" s="609" t="s">
        <v>78</v>
      </c>
      <c r="L9" s="157"/>
      <c r="R9" s="394"/>
      <c r="V9" s="156"/>
      <c r="W9" s="156"/>
      <c r="X9" s="156"/>
      <c r="Y9" s="156"/>
      <c r="Z9" s="156"/>
      <c r="AA9" s="156"/>
      <c r="AB9" s="156"/>
      <c r="AC9" s="156"/>
      <c r="AD9" s="156"/>
      <c r="AE9" s="156"/>
    </row>
    <row r="10" spans="1:31" ht="15" customHeight="1">
      <c r="A10" s="494"/>
      <c r="B10" s="558"/>
      <c r="C10" s="558"/>
      <c r="D10" s="558"/>
      <c r="E10" s="558"/>
      <c r="F10" s="558"/>
      <c r="G10" s="558"/>
      <c r="H10" s="558"/>
      <c r="I10" s="558"/>
      <c r="J10" s="558"/>
      <c r="K10" s="610"/>
      <c r="L10" s="306"/>
      <c r="R10" s="394"/>
      <c r="V10" s="156"/>
      <c r="W10" s="156"/>
      <c r="X10" s="156"/>
      <c r="Y10" s="156"/>
      <c r="Z10" s="156"/>
      <c r="AA10" s="156"/>
      <c r="AB10" s="156"/>
      <c r="AC10" s="156"/>
      <c r="AD10" s="156"/>
      <c r="AE10" s="156"/>
    </row>
    <row r="11" spans="1:31" ht="12">
      <c r="A11" s="307"/>
      <c r="B11" s="200"/>
      <c r="C11" s="200"/>
      <c r="D11" s="200"/>
      <c r="E11" s="200"/>
      <c r="F11" s="200"/>
      <c r="G11" s="200"/>
      <c r="H11" s="308"/>
      <c r="I11" s="309"/>
      <c r="J11" s="309"/>
      <c r="K11" s="310"/>
      <c r="L11" s="306"/>
      <c r="V11" s="156"/>
      <c r="W11" s="156"/>
      <c r="X11" s="156"/>
      <c r="Y11" s="156"/>
      <c r="Z11" s="156"/>
      <c r="AA11" s="156"/>
      <c r="AB11" s="156"/>
      <c r="AC11" s="156"/>
      <c r="AD11" s="156"/>
      <c r="AE11" s="156"/>
    </row>
    <row r="12" spans="1:31">
      <c r="A12" s="175" t="s">
        <v>35</v>
      </c>
      <c r="B12" s="126">
        <v>28</v>
      </c>
      <c r="C12" s="126">
        <v>3</v>
      </c>
      <c r="D12" s="126">
        <v>2</v>
      </c>
      <c r="E12" s="126">
        <v>2</v>
      </c>
      <c r="F12" s="126"/>
      <c r="G12" s="126"/>
      <c r="H12" s="126"/>
      <c r="I12" s="126"/>
      <c r="J12" s="126"/>
      <c r="K12" s="127">
        <f>SUM(B12:J12)</f>
        <v>35</v>
      </c>
      <c r="L12" s="248"/>
      <c r="U12" s="203"/>
      <c r="V12" s="156"/>
      <c r="W12" s="156"/>
      <c r="X12" s="156"/>
      <c r="Y12" s="156"/>
      <c r="Z12" s="156"/>
      <c r="AA12" s="156"/>
      <c r="AB12" s="156"/>
      <c r="AC12" s="156"/>
      <c r="AD12" s="156"/>
      <c r="AE12" s="156"/>
    </row>
    <row r="13" spans="1:31">
      <c r="A13" s="175" t="s">
        <v>36</v>
      </c>
      <c r="B13" s="126">
        <v>2</v>
      </c>
      <c r="C13" s="126"/>
      <c r="D13" s="126"/>
      <c r="E13" s="126"/>
      <c r="F13" s="126">
        <v>1</v>
      </c>
      <c r="G13" s="126"/>
      <c r="H13" s="126"/>
      <c r="I13" s="126"/>
      <c r="J13" s="126"/>
      <c r="K13" s="127">
        <f t="shared" ref="K13:K32" si="0">SUM(B13:J13)</f>
        <v>3</v>
      </c>
      <c r="L13" s="248"/>
      <c r="V13" s="156"/>
      <c r="W13" s="156"/>
      <c r="X13" s="156"/>
      <c r="Y13" s="156"/>
      <c r="Z13" s="156"/>
      <c r="AA13" s="156"/>
      <c r="AB13" s="156"/>
      <c r="AC13" s="156"/>
      <c r="AD13" s="156"/>
      <c r="AE13" s="156"/>
    </row>
    <row r="14" spans="1:31">
      <c r="A14" s="175" t="s">
        <v>37</v>
      </c>
      <c r="B14" s="126">
        <v>595</v>
      </c>
      <c r="C14" s="126">
        <v>183</v>
      </c>
      <c r="D14" s="126">
        <v>87</v>
      </c>
      <c r="E14" s="126">
        <v>64</v>
      </c>
      <c r="F14" s="126">
        <v>22</v>
      </c>
      <c r="G14" s="126">
        <v>9</v>
      </c>
      <c r="H14" s="126">
        <v>8</v>
      </c>
      <c r="I14" s="126">
        <v>4</v>
      </c>
      <c r="J14" s="126">
        <v>1</v>
      </c>
      <c r="K14" s="127">
        <f t="shared" si="0"/>
        <v>973</v>
      </c>
      <c r="L14" s="248"/>
      <c r="V14" s="156"/>
      <c r="W14" s="156"/>
      <c r="X14" s="156"/>
      <c r="Y14" s="156"/>
      <c r="Z14" s="156"/>
      <c r="AA14" s="156"/>
      <c r="AB14" s="156"/>
      <c r="AC14" s="156"/>
      <c r="AD14" s="156"/>
      <c r="AE14" s="156"/>
    </row>
    <row r="15" spans="1:31" ht="20.399999999999999">
      <c r="A15" s="175" t="s">
        <v>190</v>
      </c>
      <c r="B15" s="126">
        <v>14</v>
      </c>
      <c r="C15" s="126">
        <v>8</v>
      </c>
      <c r="D15" s="126">
        <v>3</v>
      </c>
      <c r="E15" s="126"/>
      <c r="F15" s="126">
        <v>6</v>
      </c>
      <c r="G15" s="126">
        <v>1</v>
      </c>
      <c r="H15" s="126">
        <v>4</v>
      </c>
      <c r="I15" s="126"/>
      <c r="J15" s="126">
        <v>2</v>
      </c>
      <c r="K15" s="127">
        <f t="shared" si="0"/>
        <v>38</v>
      </c>
      <c r="L15" s="248"/>
      <c r="V15" s="156"/>
      <c r="W15" s="156"/>
      <c r="X15" s="156"/>
      <c r="Y15" s="156"/>
      <c r="Z15" s="156"/>
      <c r="AA15" s="156"/>
      <c r="AB15" s="156"/>
      <c r="AC15" s="156"/>
      <c r="AD15" s="156"/>
      <c r="AE15" s="156"/>
    </row>
    <row r="16" spans="1:31" ht="20.399999999999999">
      <c r="A16" s="175" t="s">
        <v>191</v>
      </c>
      <c r="B16" s="126">
        <v>24</v>
      </c>
      <c r="C16" s="126">
        <v>9</v>
      </c>
      <c r="D16" s="126">
        <v>13</v>
      </c>
      <c r="E16" s="126">
        <v>8</v>
      </c>
      <c r="F16" s="126">
        <v>8</v>
      </c>
      <c r="G16" s="126">
        <v>2</v>
      </c>
      <c r="H16" s="126">
        <v>5</v>
      </c>
      <c r="I16" s="126">
        <v>1</v>
      </c>
      <c r="J16" s="126"/>
      <c r="K16" s="127">
        <f t="shared" si="0"/>
        <v>70</v>
      </c>
      <c r="L16" s="248"/>
      <c r="V16" s="156"/>
      <c r="W16" s="156"/>
      <c r="X16" s="156"/>
      <c r="Y16" s="156"/>
      <c r="Z16" s="156"/>
      <c r="AA16" s="156"/>
      <c r="AB16" s="156"/>
      <c r="AC16" s="156"/>
      <c r="AD16" s="156"/>
      <c r="AE16" s="156"/>
    </row>
    <row r="17" spans="1:31">
      <c r="A17" s="175" t="s">
        <v>40</v>
      </c>
      <c r="B17" s="126">
        <v>1299</v>
      </c>
      <c r="C17" s="126">
        <v>214</v>
      </c>
      <c r="D17" s="126">
        <v>115</v>
      </c>
      <c r="E17" s="126">
        <v>48</v>
      </c>
      <c r="F17" s="126">
        <v>9</v>
      </c>
      <c r="G17" s="126">
        <v>10</v>
      </c>
      <c r="H17" s="126">
        <v>10</v>
      </c>
      <c r="I17" s="126">
        <v>2</v>
      </c>
      <c r="J17" s="126"/>
      <c r="K17" s="127">
        <f t="shared" si="0"/>
        <v>1707</v>
      </c>
      <c r="L17" s="248"/>
      <c r="V17" s="156"/>
      <c r="W17" s="156"/>
      <c r="X17" s="156"/>
      <c r="Y17" s="156"/>
      <c r="Z17" s="156"/>
      <c r="AA17" s="156"/>
      <c r="AB17" s="156"/>
      <c r="AC17" s="156"/>
      <c r="AD17" s="156"/>
      <c r="AE17" s="156"/>
    </row>
    <row r="18" spans="1:31" ht="20.399999999999999">
      <c r="A18" s="175" t="s">
        <v>192</v>
      </c>
      <c r="B18" s="126">
        <v>5499</v>
      </c>
      <c r="C18" s="126">
        <v>1219</v>
      </c>
      <c r="D18" s="126">
        <v>517</v>
      </c>
      <c r="E18" s="126">
        <v>274</v>
      </c>
      <c r="F18" s="126">
        <v>112</v>
      </c>
      <c r="G18" s="126">
        <v>36</v>
      </c>
      <c r="H18" s="126">
        <v>22</v>
      </c>
      <c r="I18" s="126">
        <v>3</v>
      </c>
      <c r="J18" s="126"/>
      <c r="K18" s="127">
        <f t="shared" si="0"/>
        <v>7682</v>
      </c>
      <c r="L18" s="248"/>
      <c r="V18" s="156"/>
      <c r="W18" s="156"/>
      <c r="X18" s="156"/>
      <c r="Y18" s="156"/>
      <c r="Z18" s="156"/>
      <c r="AA18" s="156"/>
      <c r="AB18" s="156"/>
      <c r="AC18" s="156"/>
      <c r="AD18" s="156"/>
      <c r="AE18" s="156"/>
    </row>
    <row r="19" spans="1:31">
      <c r="A19" s="175" t="s">
        <v>45</v>
      </c>
      <c r="B19" s="126">
        <v>977</v>
      </c>
      <c r="C19" s="126">
        <v>222</v>
      </c>
      <c r="D19" s="126">
        <v>117</v>
      </c>
      <c r="E19" s="126">
        <v>74</v>
      </c>
      <c r="F19" s="126">
        <v>19</v>
      </c>
      <c r="G19" s="126">
        <v>15</v>
      </c>
      <c r="H19" s="126">
        <v>20</v>
      </c>
      <c r="I19" s="126">
        <v>4</v>
      </c>
      <c r="J19" s="126">
        <v>8</v>
      </c>
      <c r="K19" s="127">
        <f t="shared" si="0"/>
        <v>1456</v>
      </c>
      <c r="L19" s="248"/>
      <c r="V19" s="156"/>
      <c r="W19" s="156"/>
      <c r="X19" s="156"/>
      <c r="Y19" s="156"/>
      <c r="Z19" s="156"/>
      <c r="AA19" s="156"/>
      <c r="AB19" s="156"/>
      <c r="AC19" s="156"/>
      <c r="AD19" s="156"/>
      <c r="AE19" s="156"/>
    </row>
    <row r="20" spans="1:31">
      <c r="A20" s="175" t="s">
        <v>49</v>
      </c>
      <c r="B20" s="126">
        <v>2598</v>
      </c>
      <c r="C20" s="126">
        <v>693</v>
      </c>
      <c r="D20" s="126">
        <v>370</v>
      </c>
      <c r="E20" s="126">
        <v>127</v>
      </c>
      <c r="F20" s="126">
        <v>28</v>
      </c>
      <c r="G20" s="126">
        <v>8</v>
      </c>
      <c r="H20" s="126"/>
      <c r="I20" s="126"/>
      <c r="J20" s="126">
        <v>2</v>
      </c>
      <c r="K20" s="127">
        <f t="shared" si="0"/>
        <v>3826</v>
      </c>
      <c r="L20" s="248"/>
      <c r="V20" s="156"/>
      <c r="W20" s="156"/>
      <c r="X20" s="156"/>
      <c r="Y20" s="156"/>
      <c r="Z20" s="156"/>
      <c r="AA20" s="156"/>
      <c r="AB20" s="156"/>
      <c r="AC20" s="156"/>
      <c r="AD20" s="156"/>
      <c r="AE20" s="156"/>
    </row>
    <row r="21" spans="1:31">
      <c r="A21" s="175" t="s">
        <v>50</v>
      </c>
      <c r="B21" s="126">
        <v>1097</v>
      </c>
      <c r="C21" s="126">
        <v>213</v>
      </c>
      <c r="D21" s="126">
        <v>151</v>
      </c>
      <c r="E21" s="126">
        <v>100</v>
      </c>
      <c r="F21" s="126">
        <v>40</v>
      </c>
      <c r="G21" s="126">
        <v>26</v>
      </c>
      <c r="H21" s="126">
        <v>18</v>
      </c>
      <c r="I21" s="126">
        <v>3</v>
      </c>
      <c r="J21" s="126">
        <v>5</v>
      </c>
      <c r="K21" s="127">
        <f t="shared" si="0"/>
        <v>1653</v>
      </c>
      <c r="L21" s="248"/>
      <c r="V21" s="156"/>
      <c r="W21" s="156"/>
      <c r="X21" s="156"/>
      <c r="Y21" s="156"/>
      <c r="Z21" s="156"/>
      <c r="AA21" s="156"/>
      <c r="AB21" s="156"/>
      <c r="AC21" s="156"/>
      <c r="AD21" s="156"/>
      <c r="AE21" s="156"/>
    </row>
    <row r="22" spans="1:31">
      <c r="A22" s="175" t="s">
        <v>55</v>
      </c>
      <c r="B22" s="126">
        <v>688</v>
      </c>
      <c r="C22" s="126">
        <v>198</v>
      </c>
      <c r="D22" s="126">
        <v>145</v>
      </c>
      <c r="E22" s="126">
        <v>105</v>
      </c>
      <c r="F22" s="126">
        <v>51</v>
      </c>
      <c r="G22" s="126">
        <v>30</v>
      </c>
      <c r="H22" s="126">
        <v>23</v>
      </c>
      <c r="I22" s="126">
        <v>13</v>
      </c>
      <c r="J22" s="126">
        <v>11</v>
      </c>
      <c r="K22" s="127">
        <f t="shared" si="0"/>
        <v>1264</v>
      </c>
      <c r="L22" s="248"/>
      <c r="V22" s="156"/>
      <c r="W22" s="156"/>
      <c r="X22" s="156"/>
      <c r="Y22" s="156"/>
      <c r="Z22" s="156"/>
      <c r="AA22" s="156"/>
      <c r="AB22" s="156"/>
      <c r="AC22" s="156"/>
      <c r="AD22" s="156"/>
      <c r="AE22" s="156"/>
    </row>
    <row r="23" spans="1:31">
      <c r="A23" s="175" t="s">
        <v>56</v>
      </c>
      <c r="B23" s="126">
        <v>1718</v>
      </c>
      <c r="C23" s="126">
        <v>104</v>
      </c>
      <c r="D23" s="126">
        <v>41</v>
      </c>
      <c r="E23" s="126">
        <v>30</v>
      </c>
      <c r="F23" s="126">
        <v>17</v>
      </c>
      <c r="G23" s="126">
        <v>4</v>
      </c>
      <c r="H23" s="126"/>
      <c r="I23" s="126"/>
      <c r="J23" s="126"/>
      <c r="K23" s="127">
        <f t="shared" si="0"/>
        <v>1914</v>
      </c>
      <c r="L23" s="248"/>
      <c r="V23" s="156"/>
      <c r="W23" s="156"/>
      <c r="X23" s="156"/>
      <c r="Y23" s="156"/>
      <c r="Z23" s="156"/>
      <c r="AA23" s="156"/>
      <c r="AB23" s="156"/>
      <c r="AC23" s="156"/>
      <c r="AD23" s="156"/>
      <c r="AE23" s="156"/>
    </row>
    <row r="24" spans="1:31">
      <c r="A24" s="176" t="s">
        <v>57</v>
      </c>
      <c r="B24" s="126">
        <v>2822</v>
      </c>
      <c r="C24" s="126">
        <v>509</v>
      </c>
      <c r="D24" s="126">
        <v>290</v>
      </c>
      <c r="E24" s="126">
        <v>200</v>
      </c>
      <c r="F24" s="126">
        <v>63</v>
      </c>
      <c r="G24" s="126">
        <v>36</v>
      </c>
      <c r="H24" s="126">
        <v>15</v>
      </c>
      <c r="I24" s="126">
        <v>6</v>
      </c>
      <c r="J24" s="126">
        <v>3</v>
      </c>
      <c r="K24" s="127">
        <f t="shared" si="0"/>
        <v>3944</v>
      </c>
      <c r="L24" s="248"/>
      <c r="V24" s="156"/>
      <c r="W24" s="156"/>
      <c r="X24" s="156"/>
      <c r="Y24" s="156"/>
      <c r="Z24" s="156"/>
      <c r="AA24" s="156"/>
      <c r="AB24" s="156"/>
      <c r="AC24" s="156"/>
      <c r="AD24" s="156"/>
      <c r="AE24" s="156"/>
    </row>
    <row r="25" spans="1:31">
      <c r="A25" s="175" t="s">
        <v>61</v>
      </c>
      <c r="B25" s="126">
        <v>1111</v>
      </c>
      <c r="C25" s="126">
        <v>278</v>
      </c>
      <c r="D25" s="126">
        <v>209</v>
      </c>
      <c r="E25" s="126">
        <v>195</v>
      </c>
      <c r="F25" s="126">
        <v>122</v>
      </c>
      <c r="G25" s="126">
        <v>71</v>
      </c>
      <c r="H25" s="126">
        <v>47</v>
      </c>
      <c r="I25" s="126">
        <v>11</v>
      </c>
      <c r="J25" s="126">
        <v>10</v>
      </c>
      <c r="K25" s="127">
        <f t="shared" si="0"/>
        <v>2054</v>
      </c>
      <c r="L25" s="248"/>
      <c r="V25" s="156"/>
      <c r="W25" s="156"/>
      <c r="X25" s="156"/>
      <c r="Y25" s="156"/>
      <c r="Z25" s="156"/>
      <c r="AA25" s="156"/>
      <c r="AB25" s="156"/>
      <c r="AC25" s="156"/>
      <c r="AD25" s="156"/>
      <c r="AE25" s="156"/>
    </row>
    <row r="26" spans="1:31" ht="20.399999999999999">
      <c r="A26" s="175" t="s">
        <v>193</v>
      </c>
      <c r="B26" s="126">
        <v>284</v>
      </c>
      <c r="C26" s="126">
        <v>121</v>
      </c>
      <c r="D26" s="126">
        <v>96</v>
      </c>
      <c r="E26" s="126">
        <v>124</v>
      </c>
      <c r="F26" s="126">
        <v>84</v>
      </c>
      <c r="G26" s="126">
        <v>69</v>
      </c>
      <c r="H26" s="126">
        <v>69</v>
      </c>
      <c r="I26" s="126">
        <v>28</v>
      </c>
      <c r="J26" s="126">
        <v>23</v>
      </c>
      <c r="K26" s="127">
        <f t="shared" si="0"/>
        <v>898</v>
      </c>
      <c r="L26" s="248"/>
      <c r="V26" s="156"/>
      <c r="W26" s="156"/>
      <c r="X26" s="156"/>
      <c r="Y26" s="156"/>
      <c r="Z26" s="156"/>
      <c r="AA26" s="156"/>
      <c r="AB26" s="156"/>
      <c r="AC26" s="156"/>
      <c r="AD26" s="156"/>
      <c r="AE26" s="156"/>
    </row>
    <row r="27" spans="1:31">
      <c r="A27" s="175" t="s">
        <v>67</v>
      </c>
      <c r="B27" s="126">
        <v>701</v>
      </c>
      <c r="C27" s="126">
        <v>297</v>
      </c>
      <c r="D27" s="126">
        <v>374</v>
      </c>
      <c r="E27" s="126">
        <v>647</v>
      </c>
      <c r="F27" s="126">
        <v>138</v>
      </c>
      <c r="G27" s="126">
        <v>100</v>
      </c>
      <c r="H27" s="126">
        <v>23</v>
      </c>
      <c r="I27" s="126">
        <v>11</v>
      </c>
      <c r="J27" s="126">
        <v>2</v>
      </c>
      <c r="K27" s="127">
        <f t="shared" si="0"/>
        <v>2293</v>
      </c>
      <c r="L27" s="248"/>
      <c r="V27" s="156"/>
      <c r="W27" s="156"/>
      <c r="X27" s="156"/>
      <c r="Y27" s="156"/>
      <c r="Z27" s="156"/>
      <c r="AA27" s="156"/>
      <c r="AB27" s="156"/>
      <c r="AC27" s="156"/>
      <c r="AD27" s="156"/>
      <c r="AE27" s="156"/>
    </row>
    <row r="28" spans="1:31">
      <c r="A28" s="175" t="s">
        <v>68</v>
      </c>
      <c r="B28" s="126">
        <v>1375</v>
      </c>
      <c r="C28" s="126">
        <v>413</v>
      </c>
      <c r="D28" s="126">
        <v>470</v>
      </c>
      <c r="E28" s="126">
        <v>353</v>
      </c>
      <c r="F28" s="126">
        <v>123</v>
      </c>
      <c r="G28" s="126">
        <v>65</v>
      </c>
      <c r="H28" s="126">
        <v>18</v>
      </c>
      <c r="I28" s="126">
        <v>8</v>
      </c>
      <c r="J28" s="126">
        <v>9</v>
      </c>
      <c r="K28" s="127">
        <f t="shared" si="0"/>
        <v>2834</v>
      </c>
      <c r="L28" s="248"/>
      <c r="V28" s="156"/>
      <c r="W28" s="156"/>
      <c r="X28" s="156"/>
      <c r="Y28" s="156"/>
      <c r="Z28" s="156"/>
      <c r="AA28" s="156"/>
      <c r="AB28" s="156"/>
      <c r="AC28" s="156"/>
      <c r="AD28" s="156"/>
      <c r="AE28" s="156"/>
    </row>
    <row r="29" spans="1:31">
      <c r="A29" s="175" t="s">
        <v>71</v>
      </c>
      <c r="B29" s="126">
        <v>1011</v>
      </c>
      <c r="C29" s="126">
        <v>201</v>
      </c>
      <c r="D29" s="126">
        <v>106</v>
      </c>
      <c r="E29" s="126">
        <v>65</v>
      </c>
      <c r="F29" s="126">
        <v>16</v>
      </c>
      <c r="G29" s="126">
        <v>7</v>
      </c>
      <c r="H29" s="126">
        <v>5</v>
      </c>
      <c r="I29" s="126">
        <v>1</v>
      </c>
      <c r="J29" s="126">
        <v>1</v>
      </c>
      <c r="K29" s="127">
        <f t="shared" si="0"/>
        <v>1413</v>
      </c>
      <c r="L29" s="248"/>
      <c r="V29" s="156"/>
      <c r="W29" s="156"/>
      <c r="X29" s="156"/>
      <c r="Y29" s="156"/>
      <c r="Z29" s="156"/>
      <c r="AA29" s="156"/>
      <c r="AB29" s="156"/>
      <c r="AC29" s="156"/>
      <c r="AD29" s="156"/>
      <c r="AE29" s="156"/>
    </row>
    <row r="30" spans="1:31">
      <c r="A30" s="175" t="s">
        <v>144</v>
      </c>
      <c r="B30" s="126">
        <v>2447</v>
      </c>
      <c r="C30" s="126">
        <v>645</v>
      </c>
      <c r="D30" s="126">
        <v>309</v>
      </c>
      <c r="E30" s="126">
        <v>193</v>
      </c>
      <c r="F30" s="126">
        <v>56</v>
      </c>
      <c r="G30" s="126">
        <v>15</v>
      </c>
      <c r="H30" s="126">
        <v>3</v>
      </c>
      <c r="I30" s="126"/>
      <c r="J30" s="126"/>
      <c r="K30" s="127">
        <f t="shared" si="0"/>
        <v>3668</v>
      </c>
      <c r="L30" s="248"/>
      <c r="V30" s="156"/>
      <c r="W30" s="156"/>
      <c r="X30" s="156"/>
      <c r="Y30" s="156"/>
      <c r="Z30" s="156"/>
      <c r="AA30" s="156"/>
      <c r="AB30" s="156"/>
      <c r="AC30" s="156"/>
      <c r="AD30" s="156"/>
      <c r="AE30" s="156"/>
    </row>
    <row r="31" spans="1:31" ht="30.6">
      <c r="A31" s="175" t="s">
        <v>194</v>
      </c>
      <c r="B31" s="126">
        <v>431</v>
      </c>
      <c r="C31" s="126">
        <v>5</v>
      </c>
      <c r="D31" s="126">
        <v>1</v>
      </c>
      <c r="E31" s="126"/>
      <c r="F31" s="126"/>
      <c r="G31" s="126"/>
      <c r="H31" s="126"/>
      <c r="I31" s="126"/>
      <c r="J31" s="126"/>
      <c r="K31" s="127">
        <f t="shared" si="0"/>
        <v>437</v>
      </c>
      <c r="L31" s="248"/>
      <c r="V31" s="156"/>
      <c r="W31" s="156"/>
      <c r="X31" s="156"/>
      <c r="Y31" s="156"/>
      <c r="Z31" s="156"/>
      <c r="AA31" s="156"/>
      <c r="AB31" s="156"/>
      <c r="AC31" s="156"/>
      <c r="AD31" s="156"/>
      <c r="AE31" s="156"/>
    </row>
    <row r="32" spans="1:31">
      <c r="A32" s="175" t="s">
        <v>195</v>
      </c>
      <c r="B32" s="126">
        <v>179</v>
      </c>
      <c r="C32" s="474">
        <v>70</v>
      </c>
      <c r="D32" s="475">
        <v>50</v>
      </c>
      <c r="E32" s="475">
        <v>27</v>
      </c>
      <c r="F32" s="475">
        <v>3</v>
      </c>
      <c r="G32" s="475">
        <v>2</v>
      </c>
      <c r="H32" s="475"/>
      <c r="I32" s="177"/>
      <c r="J32" s="474"/>
      <c r="K32" s="127">
        <f t="shared" si="0"/>
        <v>331</v>
      </c>
      <c r="L32" s="248"/>
      <c r="V32" s="156"/>
      <c r="W32" s="156"/>
      <c r="X32" s="156"/>
      <c r="Y32" s="156"/>
      <c r="Z32" s="156"/>
      <c r="AA32" s="156"/>
      <c r="AB32" s="156"/>
      <c r="AC32" s="156"/>
      <c r="AD32" s="156"/>
      <c r="AE32" s="156"/>
    </row>
    <row r="33" spans="1:31">
      <c r="A33" s="414"/>
      <c r="B33" s="416"/>
      <c r="C33" s="418"/>
      <c r="D33" s="416"/>
      <c r="E33" s="416"/>
      <c r="F33" s="416"/>
      <c r="G33" s="416"/>
      <c r="H33" s="416"/>
      <c r="I33" s="416"/>
      <c r="J33" s="418"/>
      <c r="L33" s="248"/>
      <c r="V33" s="156"/>
      <c r="W33" s="156"/>
      <c r="X33" s="156"/>
      <c r="Y33" s="156"/>
      <c r="Z33" s="156"/>
      <c r="AA33" s="156"/>
      <c r="AB33" s="156"/>
      <c r="AC33" s="156"/>
      <c r="AD33" s="156"/>
      <c r="AE33" s="156"/>
    </row>
    <row r="34" spans="1:31">
      <c r="A34" s="415" t="s">
        <v>9</v>
      </c>
      <c r="B34" s="417">
        <f>SUM(B12:B32)</f>
        <v>24900</v>
      </c>
      <c r="C34" s="417">
        <f t="shared" ref="C34:T34" si="1">SUM(C12:C32)</f>
        <v>5605</v>
      </c>
      <c r="D34" s="417">
        <f t="shared" si="1"/>
        <v>3466</v>
      </c>
      <c r="E34" s="417">
        <f t="shared" si="1"/>
        <v>2636</v>
      </c>
      <c r="F34" s="417">
        <f t="shared" si="1"/>
        <v>918</v>
      </c>
      <c r="G34" s="417">
        <f t="shared" si="1"/>
        <v>506</v>
      </c>
      <c r="H34" s="417">
        <f t="shared" si="1"/>
        <v>290</v>
      </c>
      <c r="I34" s="417">
        <f t="shared" si="1"/>
        <v>95</v>
      </c>
      <c r="J34" s="417">
        <f t="shared" si="1"/>
        <v>77</v>
      </c>
      <c r="K34" s="463">
        <f t="shared" si="1"/>
        <v>38493</v>
      </c>
      <c r="L34" s="463">
        <f t="shared" si="1"/>
        <v>0</v>
      </c>
      <c r="M34" s="463">
        <f t="shared" si="1"/>
        <v>0</v>
      </c>
      <c r="N34" s="463">
        <f t="shared" si="1"/>
        <v>0</v>
      </c>
      <c r="O34" s="463">
        <f t="shared" si="1"/>
        <v>0</v>
      </c>
      <c r="P34" s="463">
        <f t="shared" si="1"/>
        <v>0</v>
      </c>
      <c r="Q34" s="463">
        <f t="shared" si="1"/>
        <v>0</v>
      </c>
      <c r="R34" s="463">
        <f t="shared" si="1"/>
        <v>0</v>
      </c>
      <c r="S34" s="463">
        <f t="shared" si="1"/>
        <v>0</v>
      </c>
      <c r="T34" s="463">
        <f t="shared" si="1"/>
        <v>0</v>
      </c>
      <c r="V34" s="156"/>
      <c r="W34" s="156"/>
      <c r="X34" s="156"/>
      <c r="Y34" s="156"/>
      <c r="Z34" s="156"/>
      <c r="AA34" s="156"/>
      <c r="AB34" s="156"/>
      <c r="AC34" s="156"/>
      <c r="AD34" s="156"/>
      <c r="AE34" s="156"/>
    </row>
    <row r="35" spans="1:31">
      <c r="A35" s="180"/>
      <c r="B35" s="181"/>
      <c r="C35" s="181"/>
      <c r="D35" s="181"/>
      <c r="E35" s="181"/>
      <c r="F35" s="181"/>
      <c r="G35" s="181"/>
      <c r="H35" s="181"/>
      <c r="I35" s="181"/>
      <c r="J35" s="181"/>
      <c r="K35" s="182"/>
      <c r="L35" s="159"/>
      <c r="V35" s="156"/>
      <c r="W35" s="156"/>
      <c r="X35" s="156"/>
      <c r="Y35" s="156"/>
      <c r="Z35" s="156"/>
      <c r="AA35" s="156"/>
      <c r="AB35" s="156"/>
      <c r="AC35" s="156"/>
      <c r="AD35" s="156"/>
      <c r="AE35" s="156"/>
    </row>
    <row r="36" spans="1:31">
      <c r="A36" s="69" t="s">
        <v>189</v>
      </c>
      <c r="B36" s="1"/>
      <c r="C36" s="169"/>
      <c r="D36" s="169"/>
      <c r="E36" s="169"/>
      <c r="F36" s="169"/>
      <c r="G36" s="169"/>
      <c r="H36" s="169"/>
      <c r="I36" s="169"/>
      <c r="J36" s="169"/>
      <c r="K36" s="196"/>
      <c r="L36" s="302"/>
      <c r="V36" s="156"/>
      <c r="W36" s="156"/>
      <c r="X36" s="156"/>
      <c r="Y36" s="156"/>
      <c r="Z36" s="156"/>
      <c r="AA36" s="156"/>
      <c r="AB36" s="156"/>
      <c r="AC36" s="156"/>
      <c r="AD36" s="156"/>
      <c r="AE36" s="156"/>
    </row>
    <row r="37" spans="1:31">
      <c r="V37" s="156"/>
      <c r="W37" s="156"/>
      <c r="X37" s="156"/>
      <c r="Y37" s="156"/>
      <c r="Z37" s="156"/>
      <c r="AA37" s="156"/>
      <c r="AB37" s="156"/>
      <c r="AC37" s="156"/>
      <c r="AD37" s="156"/>
      <c r="AE37" s="156"/>
    </row>
    <row r="38" spans="1:31">
      <c r="V38" s="156"/>
      <c r="W38" s="156"/>
      <c r="X38" s="156"/>
      <c r="Y38" s="156"/>
      <c r="Z38" s="156"/>
      <c r="AA38" s="156"/>
      <c r="AB38" s="156"/>
      <c r="AC38" s="156"/>
      <c r="AD38" s="156"/>
      <c r="AE38" s="156"/>
    </row>
    <row r="39" spans="1:31">
      <c r="V39" s="156"/>
      <c r="W39" s="156"/>
      <c r="X39" s="156"/>
      <c r="Y39" s="156"/>
      <c r="Z39" s="156"/>
      <c r="AA39" s="156"/>
      <c r="AB39" s="156"/>
      <c r="AC39" s="156"/>
      <c r="AD39" s="156"/>
      <c r="AE39" s="156"/>
    </row>
    <row r="54" spans="3:3">
      <c r="C54" s="155"/>
    </row>
    <row r="55" spans="3:3">
      <c r="C55" s="155"/>
    </row>
  </sheetData>
  <mergeCells count="11">
    <mergeCell ref="F9:F10"/>
    <mergeCell ref="A9:A10"/>
    <mergeCell ref="B9:B10"/>
    <mergeCell ref="C9:C10"/>
    <mergeCell ref="D9:D10"/>
    <mergeCell ref="E9:E10"/>
    <mergeCell ref="G9:G10"/>
    <mergeCell ref="H9:H10"/>
    <mergeCell ref="I9:I10"/>
    <mergeCell ref="J9:J10"/>
    <mergeCell ref="K9:K10"/>
  </mergeCells>
  <hyperlinks>
    <hyperlink ref="K2" location="D!A1" display="Retour au menu" xr:uid="{00000000-0004-0000-0D00-000000000000}"/>
  </hyperlinks>
  <pageMargins left="0.7" right="0.7" top="0.75" bottom="0.75" header="0.3" footer="0.3"/>
  <pageSetup paperSize="9" scale="71" fitToHeight="0" orientation="landscape" r:id="rId1"/>
  <headerFooter>
    <oddFooter>&amp;L&amp;8&amp;K002060Le marché du travail bruxellois - Données statistiques - Emploi salarié et établissements 
Élaboration : view.brussels, www.actiris.be&amp;R&amp;P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W36"/>
  <sheetViews>
    <sheetView zoomScaleNormal="100" workbookViewId="0">
      <selection activeCell="A2" sqref="A2"/>
    </sheetView>
  </sheetViews>
  <sheetFormatPr baseColWidth="10" defaultColWidth="9.109375" defaultRowHeight="11.4"/>
  <cols>
    <col min="1" max="1" width="20.44140625" style="10" customWidth="1"/>
    <col min="2" max="13" width="7.33203125" style="10" customWidth="1"/>
    <col min="14" max="23" width="7.33203125" style="8" customWidth="1"/>
    <col min="24" max="49" width="9.109375" style="8" customWidth="1"/>
    <col min="50" max="16384" width="9.109375" style="10"/>
  </cols>
  <sheetData>
    <row r="1" spans="1:49" s="1" customFormat="1" ht="10.199999999999999">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row>
    <row r="2" spans="1:49" s="79" customFormat="1" ht="18">
      <c r="A2" s="26" t="s">
        <v>19</v>
      </c>
      <c r="N2" s="27"/>
      <c r="O2" s="27"/>
      <c r="P2" s="27"/>
      <c r="Q2" s="27"/>
      <c r="R2" s="27"/>
      <c r="T2" s="27"/>
      <c r="U2" s="27"/>
      <c r="V2" s="27"/>
      <c r="W2" s="368" t="s">
        <v>20</v>
      </c>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row>
    <row r="3" spans="1:49" s="1" customFormat="1" ht="10.199999999999999">
      <c r="A3" s="31"/>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row>
    <row r="4" spans="1:49" ht="15.6">
      <c r="A4" s="34" t="s">
        <v>11</v>
      </c>
      <c r="B4" s="4"/>
      <c r="C4" s="4"/>
      <c r="D4" s="4"/>
      <c r="E4" s="4"/>
      <c r="F4" s="4"/>
      <c r="G4" s="4"/>
      <c r="H4" s="4"/>
      <c r="I4" s="4"/>
      <c r="J4" s="4"/>
      <c r="K4" s="4"/>
      <c r="L4" s="4"/>
      <c r="M4" s="4"/>
      <c r="N4" s="5"/>
      <c r="O4" s="5"/>
      <c r="P4" s="5"/>
      <c r="Q4" s="5"/>
      <c r="R4" s="5"/>
      <c r="S4" s="5"/>
      <c r="T4" s="5"/>
      <c r="U4" s="5"/>
      <c r="V4" s="5"/>
      <c r="W4" s="5"/>
      <c r="X4" s="5"/>
      <c r="Y4" s="10"/>
      <c r="Z4" s="10"/>
      <c r="AA4" s="10"/>
      <c r="AB4" s="10"/>
      <c r="AC4" s="10"/>
      <c r="AD4" s="10"/>
      <c r="AE4" s="10"/>
      <c r="AF4" s="10"/>
      <c r="AG4" s="10"/>
      <c r="AH4" s="10"/>
      <c r="AI4" s="10"/>
      <c r="AJ4" s="10"/>
      <c r="AK4" s="10"/>
      <c r="AL4" s="10"/>
      <c r="AM4" s="10"/>
      <c r="AN4" s="10"/>
      <c r="AO4" s="10"/>
      <c r="AP4" s="10"/>
      <c r="AQ4" s="10"/>
      <c r="AR4" s="10"/>
      <c r="AS4" s="10"/>
      <c r="AT4" s="10"/>
      <c r="AU4" s="10"/>
      <c r="AV4" s="10"/>
      <c r="AW4" s="10"/>
    </row>
    <row r="5" spans="1:49" s="1" customFormat="1" ht="10.199999999999999">
      <c r="A5" s="31"/>
      <c r="N5" s="2"/>
      <c r="O5" s="2"/>
      <c r="P5" s="2"/>
      <c r="Q5" s="2"/>
      <c r="R5" s="2"/>
      <c r="S5" s="2"/>
      <c r="T5" s="2"/>
      <c r="U5" s="2"/>
      <c r="V5" s="2"/>
      <c r="W5" s="2"/>
      <c r="X5" s="2"/>
    </row>
    <row r="6" spans="1:49" s="1" customFormat="1" ht="10.199999999999999">
      <c r="A6" s="31"/>
      <c r="N6" s="2"/>
      <c r="O6" s="2"/>
      <c r="P6" s="2"/>
      <c r="Q6" s="2"/>
      <c r="R6" s="2"/>
      <c r="S6" s="2"/>
      <c r="T6" s="2"/>
      <c r="U6" s="2"/>
      <c r="V6" s="2"/>
      <c r="W6" s="2"/>
      <c r="X6" s="2"/>
    </row>
    <row r="7" spans="1:49" s="1" customFormat="1" ht="10.199999999999999">
      <c r="A7" s="76" t="s">
        <v>211</v>
      </c>
      <c r="B7" s="77"/>
      <c r="C7" s="77"/>
      <c r="D7" s="77"/>
      <c r="E7" s="77"/>
      <c r="F7" s="77"/>
      <c r="G7" s="77"/>
      <c r="H7" s="77"/>
      <c r="I7" s="77"/>
      <c r="J7" s="77"/>
      <c r="K7" s="77"/>
      <c r="L7" s="77"/>
      <c r="M7" s="145"/>
      <c r="N7" s="197"/>
      <c r="O7" s="197"/>
      <c r="P7" s="197"/>
      <c r="Q7" s="74"/>
      <c r="R7" s="74"/>
      <c r="S7" s="74"/>
      <c r="T7" s="74"/>
      <c r="U7" s="74"/>
      <c r="V7" s="74"/>
      <c r="W7" s="74"/>
      <c r="X7" s="2"/>
    </row>
    <row r="8" spans="1:49">
      <c r="A8" s="311"/>
      <c r="B8" s="311"/>
      <c r="C8" s="311"/>
      <c r="D8" s="311"/>
      <c r="E8" s="311"/>
      <c r="F8" s="311"/>
      <c r="G8" s="311"/>
      <c r="H8" s="311"/>
      <c r="I8" s="311"/>
      <c r="J8" s="311"/>
      <c r="K8" s="311"/>
      <c r="L8" s="311"/>
      <c r="M8" s="311"/>
      <c r="N8" s="311"/>
      <c r="O8" s="311"/>
      <c r="P8" s="311"/>
      <c r="Q8" s="311"/>
      <c r="R8" s="311"/>
      <c r="S8" s="311"/>
      <c r="T8" s="311"/>
      <c r="U8" s="311"/>
      <c r="V8" s="311"/>
      <c r="W8" s="311"/>
      <c r="X8" s="150"/>
      <c r="Y8" s="10"/>
      <c r="Z8" s="10"/>
      <c r="AA8" s="10"/>
      <c r="AB8" s="10"/>
      <c r="AC8" s="10"/>
      <c r="AD8" s="10"/>
      <c r="AE8" s="10"/>
      <c r="AF8" s="10"/>
      <c r="AG8" s="10"/>
      <c r="AH8" s="10"/>
      <c r="AI8" s="10"/>
      <c r="AJ8" s="10"/>
      <c r="AK8" s="10"/>
      <c r="AL8" s="10"/>
      <c r="AM8" s="10"/>
      <c r="AN8" s="10"/>
      <c r="AO8" s="10"/>
      <c r="AP8" s="10"/>
      <c r="AQ8" s="10"/>
      <c r="AR8" s="10"/>
      <c r="AS8" s="10"/>
      <c r="AT8" s="10"/>
      <c r="AU8" s="10"/>
      <c r="AV8" s="10"/>
      <c r="AW8" s="10"/>
    </row>
    <row r="9" spans="1:49" ht="221.25" customHeight="1">
      <c r="A9" s="312" t="s">
        <v>22</v>
      </c>
      <c r="B9" s="184" t="s">
        <v>35</v>
      </c>
      <c r="C9" s="184" t="s">
        <v>141</v>
      </c>
      <c r="D9" s="184" t="s">
        <v>142</v>
      </c>
      <c r="E9" s="184" t="s">
        <v>112</v>
      </c>
      <c r="F9" s="184" t="s">
        <v>39</v>
      </c>
      <c r="G9" s="184" t="s">
        <v>40</v>
      </c>
      <c r="H9" s="184" t="s">
        <v>143</v>
      </c>
      <c r="I9" s="184" t="s">
        <v>45</v>
      </c>
      <c r="J9" s="184" t="s">
        <v>49</v>
      </c>
      <c r="K9" s="184" t="s">
        <v>50</v>
      </c>
      <c r="L9" s="184" t="s">
        <v>55</v>
      </c>
      <c r="M9" s="184" t="s">
        <v>56</v>
      </c>
      <c r="N9" s="184" t="s">
        <v>57</v>
      </c>
      <c r="O9" s="184" t="s">
        <v>118</v>
      </c>
      <c r="P9" s="184" t="s">
        <v>66</v>
      </c>
      <c r="Q9" s="184" t="s">
        <v>67</v>
      </c>
      <c r="R9" s="184" t="s">
        <v>68</v>
      </c>
      <c r="S9" s="184" t="s">
        <v>71</v>
      </c>
      <c r="T9" s="184" t="s">
        <v>144</v>
      </c>
      <c r="U9" s="184" t="s">
        <v>76</v>
      </c>
      <c r="V9" s="184" t="s">
        <v>77</v>
      </c>
      <c r="W9" s="432" t="s">
        <v>183</v>
      </c>
      <c r="X9" s="151"/>
      <c r="Y9" s="10"/>
      <c r="Z9" s="10"/>
      <c r="AA9" s="10"/>
      <c r="AB9" s="10"/>
      <c r="AC9" s="10"/>
      <c r="AD9" s="10"/>
      <c r="AE9" s="10"/>
      <c r="AF9" s="10"/>
      <c r="AG9" s="10"/>
      <c r="AH9" s="10"/>
      <c r="AI9" s="10"/>
      <c r="AJ9" s="10"/>
      <c r="AK9" s="10"/>
      <c r="AL9" s="10"/>
      <c r="AM9" s="10"/>
      <c r="AN9" s="10"/>
      <c r="AO9" s="10"/>
      <c r="AP9" s="10"/>
      <c r="AQ9" s="10"/>
      <c r="AR9" s="10"/>
      <c r="AS9" s="10"/>
      <c r="AT9" s="10"/>
      <c r="AU9" s="10"/>
      <c r="AV9" s="10"/>
      <c r="AW9" s="10"/>
    </row>
    <row r="10" spans="1:49" ht="12">
      <c r="A10" s="313"/>
      <c r="B10" s="187"/>
      <c r="C10" s="187"/>
      <c r="D10" s="187"/>
      <c r="E10" s="187"/>
      <c r="F10" s="187"/>
      <c r="G10" s="187"/>
      <c r="H10" s="187"/>
      <c r="I10" s="187"/>
      <c r="J10" s="187"/>
      <c r="K10" s="187"/>
      <c r="L10" s="187"/>
      <c r="M10" s="187"/>
      <c r="N10" s="187"/>
      <c r="O10" s="187"/>
      <c r="P10" s="187"/>
      <c r="Q10" s="187"/>
      <c r="R10" s="187"/>
      <c r="S10" s="187"/>
      <c r="T10" s="187"/>
      <c r="U10" s="187"/>
      <c r="V10" s="187"/>
      <c r="W10" s="188"/>
      <c r="X10" s="151"/>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row>
    <row r="11" spans="1:49" ht="12">
      <c r="A11" s="314"/>
      <c r="B11" s="174"/>
      <c r="C11" s="174"/>
      <c r="D11" s="174"/>
      <c r="E11" s="174"/>
      <c r="F11" s="174"/>
      <c r="G11" s="174"/>
      <c r="I11" s="174"/>
      <c r="J11" s="174"/>
      <c r="K11" s="174"/>
      <c r="L11" s="174"/>
      <c r="M11" s="174"/>
      <c r="N11" s="174"/>
      <c r="O11" s="174"/>
      <c r="P11" s="174"/>
      <c r="Q11" s="174"/>
      <c r="R11" s="174"/>
      <c r="S11" s="174"/>
      <c r="T11" s="174"/>
      <c r="U11" s="174"/>
      <c r="V11" s="174"/>
      <c r="W11" s="433"/>
      <c r="X11" s="151"/>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row>
    <row r="12" spans="1:49">
      <c r="A12" s="315" t="s">
        <v>145</v>
      </c>
      <c r="B12" s="221">
        <v>6</v>
      </c>
      <c r="C12" s="221"/>
      <c r="D12" s="221">
        <v>156</v>
      </c>
      <c r="E12" s="221">
        <v>1</v>
      </c>
      <c r="F12" s="221">
        <v>5</v>
      </c>
      <c r="G12" s="221">
        <v>221</v>
      </c>
      <c r="H12" s="221">
        <v>860</v>
      </c>
      <c r="I12" s="221">
        <v>197</v>
      </c>
      <c r="J12" s="221">
        <v>221</v>
      </c>
      <c r="K12" s="221">
        <v>73</v>
      </c>
      <c r="L12" s="221">
        <v>46</v>
      </c>
      <c r="M12" s="221">
        <v>99</v>
      </c>
      <c r="N12" s="221">
        <v>166</v>
      </c>
      <c r="O12" s="221">
        <v>163</v>
      </c>
      <c r="P12" s="221">
        <v>39</v>
      </c>
      <c r="Q12" s="221">
        <v>201</v>
      </c>
      <c r="R12" s="221">
        <v>211</v>
      </c>
      <c r="S12" s="221">
        <v>75</v>
      </c>
      <c r="T12" s="221">
        <v>147</v>
      </c>
      <c r="U12" s="221">
        <v>3</v>
      </c>
      <c r="V12" s="221">
        <v>1</v>
      </c>
      <c r="W12" s="434">
        <f>SUM(B12:V12)</f>
        <v>2891</v>
      </c>
      <c r="X12" s="32"/>
      <c r="Y12" s="462"/>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row>
    <row r="13" spans="1:49">
      <c r="A13" s="32" t="s">
        <v>146</v>
      </c>
      <c r="B13" s="221"/>
      <c r="C13" s="221">
        <v>1</v>
      </c>
      <c r="D13" s="221">
        <v>23</v>
      </c>
      <c r="E13" s="221"/>
      <c r="F13" s="221">
        <v>2</v>
      </c>
      <c r="G13" s="221">
        <v>48</v>
      </c>
      <c r="H13" s="221">
        <v>156</v>
      </c>
      <c r="I13" s="221">
        <v>21</v>
      </c>
      <c r="J13" s="221">
        <v>64</v>
      </c>
      <c r="K13" s="221">
        <v>50</v>
      </c>
      <c r="L13" s="221">
        <v>53</v>
      </c>
      <c r="M13" s="221">
        <v>65</v>
      </c>
      <c r="N13" s="221">
        <v>130</v>
      </c>
      <c r="O13" s="221">
        <v>58</v>
      </c>
      <c r="P13" s="221">
        <v>19</v>
      </c>
      <c r="Q13" s="221">
        <v>59</v>
      </c>
      <c r="R13" s="221">
        <v>69</v>
      </c>
      <c r="S13" s="221">
        <v>52</v>
      </c>
      <c r="T13" s="221">
        <v>68</v>
      </c>
      <c r="U13" s="221">
        <v>10</v>
      </c>
      <c r="V13" s="221">
        <v>4</v>
      </c>
      <c r="W13" s="434">
        <f t="shared" ref="W13:W31" si="0">SUM(B13:V13)</f>
        <v>952</v>
      </c>
      <c r="X13" s="32"/>
      <c r="Y13" s="462"/>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row>
    <row r="14" spans="1:49">
      <c r="A14" s="32" t="s">
        <v>147</v>
      </c>
      <c r="B14" s="221"/>
      <c r="C14" s="221"/>
      <c r="D14" s="221">
        <v>24</v>
      </c>
      <c r="E14" s="221"/>
      <c r="F14" s="221">
        <v>2</v>
      </c>
      <c r="G14" s="221">
        <v>49</v>
      </c>
      <c r="H14" s="221">
        <v>147</v>
      </c>
      <c r="I14" s="221">
        <v>37</v>
      </c>
      <c r="J14" s="221">
        <v>34</v>
      </c>
      <c r="K14" s="221">
        <v>24</v>
      </c>
      <c r="L14" s="221">
        <v>24</v>
      </c>
      <c r="M14" s="221">
        <v>19</v>
      </c>
      <c r="N14" s="221">
        <v>57</v>
      </c>
      <c r="O14" s="221">
        <v>37</v>
      </c>
      <c r="P14" s="221">
        <v>14</v>
      </c>
      <c r="Q14" s="221">
        <v>39</v>
      </c>
      <c r="R14" s="221">
        <v>52</v>
      </c>
      <c r="S14" s="221">
        <v>16</v>
      </c>
      <c r="T14" s="221">
        <v>28</v>
      </c>
      <c r="U14" s="221">
        <v>1</v>
      </c>
      <c r="V14" s="221"/>
      <c r="W14" s="434">
        <f t="shared" si="0"/>
        <v>604</v>
      </c>
      <c r="X14" s="32"/>
      <c r="Y14" s="462"/>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row>
    <row r="15" spans="1:49">
      <c r="A15" s="32" t="s">
        <v>148</v>
      </c>
      <c r="B15" s="221">
        <v>8</v>
      </c>
      <c r="C15" s="221"/>
      <c r="D15" s="221">
        <v>227</v>
      </c>
      <c r="E15" s="221">
        <v>19</v>
      </c>
      <c r="F15" s="221">
        <v>24</v>
      </c>
      <c r="G15" s="221">
        <v>314</v>
      </c>
      <c r="H15" s="221">
        <v>2051</v>
      </c>
      <c r="I15" s="221">
        <v>342</v>
      </c>
      <c r="J15" s="221">
        <v>1387</v>
      </c>
      <c r="K15" s="221">
        <v>471</v>
      </c>
      <c r="L15" s="221">
        <v>423</v>
      </c>
      <c r="M15" s="221">
        <v>409</v>
      </c>
      <c r="N15" s="221">
        <v>1133</v>
      </c>
      <c r="O15" s="221">
        <v>525</v>
      </c>
      <c r="P15" s="221">
        <v>431</v>
      </c>
      <c r="Q15" s="221">
        <v>565</v>
      </c>
      <c r="R15" s="221">
        <v>560</v>
      </c>
      <c r="S15" s="221">
        <v>410</v>
      </c>
      <c r="T15" s="221">
        <v>1437</v>
      </c>
      <c r="U15" s="221">
        <v>48</v>
      </c>
      <c r="V15" s="221">
        <v>191</v>
      </c>
      <c r="W15" s="434">
        <f t="shared" si="0"/>
        <v>10975</v>
      </c>
      <c r="X15" s="32"/>
      <c r="Y15" s="462"/>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row>
    <row r="16" spans="1:49">
      <c r="A16" s="32" t="s">
        <v>149</v>
      </c>
      <c r="B16" s="221">
        <v>2</v>
      </c>
      <c r="C16" s="221"/>
      <c r="D16" s="221">
        <v>33</v>
      </c>
      <c r="E16" s="221">
        <v>1</v>
      </c>
      <c r="F16" s="221"/>
      <c r="G16" s="221">
        <v>47</v>
      </c>
      <c r="H16" s="221">
        <v>274</v>
      </c>
      <c r="I16" s="221">
        <v>51</v>
      </c>
      <c r="J16" s="221">
        <v>150</v>
      </c>
      <c r="K16" s="221">
        <v>76</v>
      </c>
      <c r="L16" s="221">
        <v>50</v>
      </c>
      <c r="M16" s="221">
        <v>94</v>
      </c>
      <c r="N16" s="221">
        <v>197</v>
      </c>
      <c r="O16" s="221">
        <v>79</v>
      </c>
      <c r="P16" s="221">
        <v>23</v>
      </c>
      <c r="Q16" s="221">
        <v>101</v>
      </c>
      <c r="R16" s="221">
        <v>144</v>
      </c>
      <c r="S16" s="221">
        <v>40</v>
      </c>
      <c r="T16" s="221">
        <v>204</v>
      </c>
      <c r="U16" s="221">
        <v>16</v>
      </c>
      <c r="V16" s="221">
        <v>27</v>
      </c>
      <c r="W16" s="434">
        <f t="shared" si="0"/>
        <v>1609</v>
      </c>
      <c r="X16" s="32"/>
      <c r="Y16" s="462"/>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row>
    <row r="17" spans="1:49">
      <c r="A17" s="32" t="s">
        <v>150</v>
      </c>
      <c r="B17" s="221"/>
      <c r="C17" s="221"/>
      <c r="D17" s="221">
        <v>28</v>
      </c>
      <c r="E17" s="221"/>
      <c r="F17" s="221">
        <v>4</v>
      </c>
      <c r="G17" s="221">
        <v>77</v>
      </c>
      <c r="H17" s="221">
        <v>155</v>
      </c>
      <c r="I17" s="221">
        <v>66</v>
      </c>
      <c r="J17" s="221">
        <v>58</v>
      </c>
      <c r="K17" s="221">
        <v>63</v>
      </c>
      <c r="L17" s="221">
        <v>31</v>
      </c>
      <c r="M17" s="221">
        <v>39</v>
      </c>
      <c r="N17" s="221">
        <v>58</v>
      </c>
      <c r="O17" s="221">
        <v>75</v>
      </c>
      <c r="P17" s="221">
        <v>24</v>
      </c>
      <c r="Q17" s="221">
        <v>48</v>
      </c>
      <c r="R17" s="221">
        <v>71</v>
      </c>
      <c r="S17" s="221">
        <v>24</v>
      </c>
      <c r="T17" s="221">
        <v>59</v>
      </c>
      <c r="U17" s="221">
        <v>2</v>
      </c>
      <c r="V17" s="221">
        <v>18</v>
      </c>
      <c r="W17" s="434">
        <f t="shared" si="0"/>
        <v>900</v>
      </c>
      <c r="X17" s="32"/>
      <c r="Y17" s="462"/>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row>
    <row r="18" spans="1:49">
      <c r="A18" s="32" t="s">
        <v>151</v>
      </c>
      <c r="B18" s="221">
        <v>2</v>
      </c>
      <c r="C18" s="221"/>
      <c r="D18" s="221">
        <v>48</v>
      </c>
      <c r="E18" s="221">
        <v>1</v>
      </c>
      <c r="F18" s="221">
        <v>10</v>
      </c>
      <c r="G18" s="221">
        <v>104</v>
      </c>
      <c r="H18" s="221">
        <v>184</v>
      </c>
      <c r="I18" s="221">
        <v>64</v>
      </c>
      <c r="J18" s="221">
        <v>70</v>
      </c>
      <c r="K18" s="221">
        <v>60</v>
      </c>
      <c r="L18" s="221">
        <v>21</v>
      </c>
      <c r="M18" s="221">
        <v>53</v>
      </c>
      <c r="N18" s="221">
        <v>118</v>
      </c>
      <c r="O18" s="221">
        <v>85</v>
      </c>
      <c r="P18" s="221">
        <v>26</v>
      </c>
      <c r="Q18" s="221">
        <v>89</v>
      </c>
      <c r="R18" s="221">
        <v>114</v>
      </c>
      <c r="S18" s="221">
        <v>84</v>
      </c>
      <c r="T18" s="221">
        <v>68</v>
      </c>
      <c r="U18" s="221">
        <v>8</v>
      </c>
      <c r="V18" s="221">
        <v>1</v>
      </c>
      <c r="W18" s="434">
        <f t="shared" si="0"/>
        <v>1210</v>
      </c>
      <c r="X18" s="32"/>
      <c r="Y18" s="462"/>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row>
    <row r="19" spans="1:49">
      <c r="A19" s="32" t="s">
        <v>152</v>
      </c>
      <c r="B19" s="221"/>
      <c r="C19" s="221"/>
      <c r="D19" s="221">
        <v>14</v>
      </c>
      <c r="E19" s="221"/>
      <c r="F19" s="221"/>
      <c r="G19" s="221">
        <v>40</v>
      </c>
      <c r="H19" s="221">
        <v>55</v>
      </c>
      <c r="I19" s="221">
        <v>25</v>
      </c>
      <c r="J19" s="221">
        <v>30</v>
      </c>
      <c r="K19" s="221">
        <v>11</v>
      </c>
      <c r="L19" s="221">
        <v>8</v>
      </c>
      <c r="M19" s="221">
        <v>34</v>
      </c>
      <c r="N19" s="221">
        <v>28</v>
      </c>
      <c r="O19" s="221">
        <v>31</v>
      </c>
      <c r="P19" s="221">
        <v>6</v>
      </c>
      <c r="Q19" s="221">
        <v>34</v>
      </c>
      <c r="R19" s="221">
        <v>52</v>
      </c>
      <c r="S19" s="221">
        <v>8</v>
      </c>
      <c r="T19" s="221">
        <v>24</v>
      </c>
      <c r="U19" s="221">
        <v>1</v>
      </c>
      <c r="V19" s="221"/>
      <c r="W19" s="434">
        <f t="shared" si="0"/>
        <v>401</v>
      </c>
      <c r="X19" s="32"/>
      <c r="Y19" s="462"/>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row>
    <row r="20" spans="1:49">
      <c r="A20" s="32" t="s">
        <v>153</v>
      </c>
      <c r="B20" s="221">
        <v>2</v>
      </c>
      <c r="C20" s="221"/>
      <c r="D20" s="221">
        <v>73</v>
      </c>
      <c r="E20" s="221">
        <v>3</v>
      </c>
      <c r="F20" s="221">
        <v>5</v>
      </c>
      <c r="G20" s="221">
        <v>100</v>
      </c>
      <c r="H20" s="221">
        <v>760</v>
      </c>
      <c r="I20" s="221">
        <v>89</v>
      </c>
      <c r="J20" s="221">
        <v>524</v>
      </c>
      <c r="K20" s="221">
        <v>206</v>
      </c>
      <c r="L20" s="221">
        <v>138</v>
      </c>
      <c r="M20" s="221">
        <v>263</v>
      </c>
      <c r="N20" s="221">
        <v>529</v>
      </c>
      <c r="O20" s="221">
        <v>192</v>
      </c>
      <c r="P20" s="221">
        <v>26</v>
      </c>
      <c r="Q20" s="221">
        <v>144</v>
      </c>
      <c r="R20" s="221">
        <v>200</v>
      </c>
      <c r="S20" s="221">
        <v>143</v>
      </c>
      <c r="T20" s="221">
        <v>420</v>
      </c>
      <c r="U20" s="221">
        <v>83</v>
      </c>
      <c r="V20" s="221">
        <v>24</v>
      </c>
      <c r="W20" s="434">
        <f t="shared" si="0"/>
        <v>3924</v>
      </c>
      <c r="X20" s="32"/>
      <c r="Y20" s="462"/>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row>
    <row r="21" spans="1:49">
      <c r="A21" s="32" t="s">
        <v>154</v>
      </c>
      <c r="B21" s="221"/>
      <c r="C21" s="221"/>
      <c r="D21" s="221">
        <v>25</v>
      </c>
      <c r="E21" s="221">
        <v>1</v>
      </c>
      <c r="F21" s="221"/>
      <c r="G21" s="221">
        <v>68</v>
      </c>
      <c r="H21" s="221">
        <v>205</v>
      </c>
      <c r="I21" s="221">
        <v>57</v>
      </c>
      <c r="J21" s="221">
        <v>67</v>
      </c>
      <c r="K21" s="221">
        <v>21</v>
      </c>
      <c r="L21" s="221">
        <v>22</v>
      </c>
      <c r="M21" s="221">
        <v>38</v>
      </c>
      <c r="N21" s="221">
        <v>50</v>
      </c>
      <c r="O21" s="221">
        <v>68</v>
      </c>
      <c r="P21" s="221">
        <v>18</v>
      </c>
      <c r="Q21" s="221">
        <v>74</v>
      </c>
      <c r="R21" s="221">
        <v>93</v>
      </c>
      <c r="S21" s="221">
        <v>33</v>
      </c>
      <c r="T21" s="221">
        <v>51</v>
      </c>
      <c r="U21" s="221">
        <v>6</v>
      </c>
      <c r="V21" s="221"/>
      <c r="W21" s="434">
        <f t="shared" si="0"/>
        <v>897</v>
      </c>
      <c r="X21" s="32"/>
      <c r="Y21" s="462"/>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row>
    <row r="22" spans="1:49">
      <c r="A22" s="32" t="s">
        <v>155</v>
      </c>
      <c r="B22" s="221"/>
      <c r="C22" s="221"/>
      <c r="D22" s="221">
        <v>10</v>
      </c>
      <c r="E22" s="221"/>
      <c r="F22" s="221"/>
      <c r="G22" s="221">
        <v>22</v>
      </c>
      <c r="H22" s="221">
        <v>59</v>
      </c>
      <c r="I22" s="221">
        <v>18</v>
      </c>
      <c r="J22" s="221">
        <v>23</v>
      </c>
      <c r="K22" s="221">
        <v>13</v>
      </c>
      <c r="L22" s="221">
        <v>8</v>
      </c>
      <c r="M22" s="221">
        <v>17</v>
      </c>
      <c r="N22" s="221">
        <v>26</v>
      </c>
      <c r="O22" s="221">
        <v>25</v>
      </c>
      <c r="P22" s="221">
        <v>8</v>
      </c>
      <c r="Q22" s="221">
        <v>27</v>
      </c>
      <c r="R22" s="221">
        <v>31</v>
      </c>
      <c r="S22" s="221">
        <v>9</v>
      </c>
      <c r="T22" s="221">
        <v>14</v>
      </c>
      <c r="U22" s="221"/>
      <c r="V22" s="221"/>
      <c r="W22" s="434">
        <f t="shared" si="0"/>
        <v>310</v>
      </c>
      <c r="X22" s="32"/>
      <c r="Y22" s="462"/>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row>
    <row r="23" spans="1:49">
      <c r="A23" s="32" t="s">
        <v>156</v>
      </c>
      <c r="B23" s="221">
        <v>1</v>
      </c>
      <c r="C23" s="221"/>
      <c r="D23" s="221">
        <v>50</v>
      </c>
      <c r="E23" s="221">
        <v>1</v>
      </c>
      <c r="F23" s="221">
        <v>3</v>
      </c>
      <c r="G23" s="221">
        <v>99</v>
      </c>
      <c r="H23" s="221">
        <v>417</v>
      </c>
      <c r="I23" s="221">
        <v>140</v>
      </c>
      <c r="J23" s="221">
        <v>117</v>
      </c>
      <c r="K23" s="221">
        <v>37</v>
      </c>
      <c r="L23" s="221">
        <v>29</v>
      </c>
      <c r="M23" s="221">
        <v>54</v>
      </c>
      <c r="N23" s="221">
        <v>100</v>
      </c>
      <c r="O23" s="221">
        <v>92</v>
      </c>
      <c r="P23" s="221">
        <v>53</v>
      </c>
      <c r="Q23" s="221">
        <v>139</v>
      </c>
      <c r="R23" s="221">
        <v>211</v>
      </c>
      <c r="S23" s="221">
        <v>75</v>
      </c>
      <c r="T23" s="221">
        <v>94</v>
      </c>
      <c r="U23" s="221">
        <v>10</v>
      </c>
      <c r="V23" s="221">
        <v>2</v>
      </c>
      <c r="W23" s="434">
        <f t="shared" si="0"/>
        <v>1724</v>
      </c>
      <c r="X23" s="32"/>
      <c r="Y23" s="462"/>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row>
    <row r="24" spans="1:49">
      <c r="A24" s="32" t="s">
        <v>157</v>
      </c>
      <c r="B24" s="221"/>
      <c r="C24" s="221"/>
      <c r="D24" s="221">
        <v>44</v>
      </c>
      <c r="E24" s="221">
        <v>1</v>
      </c>
      <c r="F24" s="221">
        <v>1</v>
      </c>
      <c r="G24" s="221">
        <v>56</v>
      </c>
      <c r="H24" s="221">
        <v>305</v>
      </c>
      <c r="I24" s="221">
        <v>59</v>
      </c>
      <c r="J24" s="221">
        <v>309</v>
      </c>
      <c r="K24" s="221">
        <v>66</v>
      </c>
      <c r="L24" s="221">
        <v>39</v>
      </c>
      <c r="M24" s="221">
        <v>60</v>
      </c>
      <c r="N24" s="221">
        <v>155</v>
      </c>
      <c r="O24" s="221">
        <v>81</v>
      </c>
      <c r="P24" s="221">
        <v>39</v>
      </c>
      <c r="Q24" s="221">
        <v>88</v>
      </c>
      <c r="R24" s="221">
        <v>130</v>
      </c>
      <c r="S24" s="221">
        <v>95</v>
      </c>
      <c r="T24" s="221">
        <v>166</v>
      </c>
      <c r="U24" s="221">
        <v>12</v>
      </c>
      <c r="V24" s="221">
        <v>3</v>
      </c>
      <c r="W24" s="434">
        <f t="shared" si="0"/>
        <v>1709</v>
      </c>
      <c r="X24" s="32"/>
      <c r="Y24" s="462"/>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row>
    <row r="25" spans="1:49">
      <c r="A25" s="32" t="s">
        <v>158</v>
      </c>
      <c r="B25" s="221"/>
      <c r="C25" s="221"/>
      <c r="D25" s="221">
        <v>10</v>
      </c>
      <c r="E25" s="221">
        <v>3</v>
      </c>
      <c r="F25" s="221">
        <v>1</v>
      </c>
      <c r="G25" s="221">
        <v>32</v>
      </c>
      <c r="H25" s="221">
        <v>108</v>
      </c>
      <c r="I25" s="221">
        <v>31</v>
      </c>
      <c r="J25" s="221">
        <v>84</v>
      </c>
      <c r="K25" s="221">
        <v>21</v>
      </c>
      <c r="L25" s="221">
        <v>45</v>
      </c>
      <c r="M25" s="221">
        <v>19</v>
      </c>
      <c r="N25" s="221">
        <v>54</v>
      </c>
      <c r="O25" s="221">
        <v>55</v>
      </c>
      <c r="P25" s="221">
        <v>37</v>
      </c>
      <c r="Q25" s="221">
        <v>60</v>
      </c>
      <c r="R25" s="221">
        <v>78</v>
      </c>
      <c r="S25" s="221">
        <v>42</v>
      </c>
      <c r="T25" s="221">
        <v>121</v>
      </c>
      <c r="U25" s="221"/>
      <c r="V25" s="221"/>
      <c r="W25" s="434">
        <f t="shared" si="0"/>
        <v>801</v>
      </c>
      <c r="X25" s="32"/>
      <c r="Y25" s="462"/>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row>
    <row r="26" spans="1:49">
      <c r="A26" s="32" t="s">
        <v>159</v>
      </c>
      <c r="B26" s="221"/>
      <c r="C26" s="221"/>
      <c r="D26" s="221">
        <v>65</v>
      </c>
      <c r="E26" s="221">
        <v>1</v>
      </c>
      <c r="F26" s="221">
        <v>5</v>
      </c>
      <c r="G26" s="221">
        <v>195</v>
      </c>
      <c r="H26" s="221">
        <v>573</v>
      </c>
      <c r="I26" s="221">
        <v>184</v>
      </c>
      <c r="J26" s="221">
        <v>248</v>
      </c>
      <c r="K26" s="221">
        <v>107</v>
      </c>
      <c r="L26" s="221">
        <v>55</v>
      </c>
      <c r="M26" s="221">
        <v>97</v>
      </c>
      <c r="N26" s="221">
        <v>183</v>
      </c>
      <c r="O26" s="221">
        <v>170</v>
      </c>
      <c r="P26" s="221">
        <v>68</v>
      </c>
      <c r="Q26" s="221">
        <v>208</v>
      </c>
      <c r="R26" s="221">
        <v>264</v>
      </c>
      <c r="S26" s="221">
        <v>119</v>
      </c>
      <c r="T26" s="221">
        <v>243</v>
      </c>
      <c r="U26" s="221">
        <v>12</v>
      </c>
      <c r="V26" s="221">
        <v>9</v>
      </c>
      <c r="W26" s="434">
        <f t="shared" si="0"/>
        <v>2806</v>
      </c>
      <c r="X26" s="32"/>
      <c r="Y26" s="462"/>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row>
    <row r="27" spans="1:49">
      <c r="A27" s="32" t="s">
        <v>160</v>
      </c>
      <c r="B27" s="221">
        <v>4</v>
      </c>
      <c r="C27" s="221"/>
      <c r="D27" s="221">
        <v>58</v>
      </c>
      <c r="E27" s="221"/>
      <c r="F27" s="221">
        <v>4</v>
      </c>
      <c r="G27" s="221">
        <v>102</v>
      </c>
      <c r="H27" s="221">
        <v>540</v>
      </c>
      <c r="I27" s="221">
        <v>38</v>
      </c>
      <c r="J27" s="221">
        <v>198</v>
      </c>
      <c r="K27" s="221">
        <v>99</v>
      </c>
      <c r="L27" s="221">
        <v>85</v>
      </c>
      <c r="M27" s="221">
        <v>265</v>
      </c>
      <c r="N27" s="221">
        <v>331</v>
      </c>
      <c r="O27" s="221">
        <v>119</v>
      </c>
      <c r="P27" s="221">
        <v>23</v>
      </c>
      <c r="Q27" s="221">
        <v>168</v>
      </c>
      <c r="R27" s="221">
        <v>250</v>
      </c>
      <c r="S27" s="221">
        <v>91</v>
      </c>
      <c r="T27" s="221">
        <v>151</v>
      </c>
      <c r="U27" s="221">
        <v>114</v>
      </c>
      <c r="V27" s="221">
        <v>12</v>
      </c>
      <c r="W27" s="434">
        <f t="shared" si="0"/>
        <v>2652</v>
      </c>
      <c r="X27" s="32"/>
      <c r="Y27" s="462"/>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row>
    <row r="28" spans="1:49">
      <c r="A28" s="32" t="s">
        <v>161</v>
      </c>
      <c r="B28" s="221">
        <v>3</v>
      </c>
      <c r="C28" s="221"/>
      <c r="D28" s="221">
        <v>12</v>
      </c>
      <c r="E28" s="221"/>
      <c r="F28" s="221"/>
      <c r="G28" s="221">
        <v>36</v>
      </c>
      <c r="H28" s="221">
        <v>99</v>
      </c>
      <c r="I28" s="221">
        <v>4</v>
      </c>
      <c r="J28" s="221">
        <v>52</v>
      </c>
      <c r="K28" s="221">
        <v>43</v>
      </c>
      <c r="L28" s="221">
        <v>38</v>
      </c>
      <c r="M28" s="221">
        <v>76</v>
      </c>
      <c r="N28" s="221">
        <v>161</v>
      </c>
      <c r="O28" s="221">
        <v>33</v>
      </c>
      <c r="P28" s="221">
        <v>9</v>
      </c>
      <c r="Q28" s="221">
        <v>33</v>
      </c>
      <c r="R28" s="221">
        <v>57</v>
      </c>
      <c r="S28" s="221">
        <v>20</v>
      </c>
      <c r="T28" s="221">
        <v>54</v>
      </c>
      <c r="U28" s="221">
        <v>12</v>
      </c>
      <c r="V28" s="221">
        <v>3</v>
      </c>
      <c r="W28" s="434">
        <f t="shared" si="0"/>
        <v>745</v>
      </c>
      <c r="X28" s="32"/>
      <c r="Y28" s="462"/>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row>
    <row r="29" spans="1:49">
      <c r="A29" s="32" t="s">
        <v>162</v>
      </c>
      <c r="B29" s="221">
        <v>2</v>
      </c>
      <c r="C29" s="221"/>
      <c r="D29" s="221">
        <v>31</v>
      </c>
      <c r="E29" s="221"/>
      <c r="F29" s="221">
        <v>1</v>
      </c>
      <c r="G29" s="221">
        <v>55</v>
      </c>
      <c r="H29" s="221">
        <v>307</v>
      </c>
      <c r="I29" s="221">
        <v>18</v>
      </c>
      <c r="J29" s="221">
        <v>112</v>
      </c>
      <c r="K29" s="221">
        <v>62</v>
      </c>
      <c r="L29" s="221">
        <v>47</v>
      </c>
      <c r="M29" s="221">
        <v>105</v>
      </c>
      <c r="N29" s="221">
        <v>131</v>
      </c>
      <c r="O29" s="221">
        <v>71</v>
      </c>
      <c r="P29" s="221">
        <v>22</v>
      </c>
      <c r="Q29" s="221">
        <v>115</v>
      </c>
      <c r="R29" s="221">
        <v>138</v>
      </c>
      <c r="S29" s="221">
        <v>40</v>
      </c>
      <c r="T29" s="221">
        <v>111</v>
      </c>
      <c r="U29" s="221">
        <v>17</v>
      </c>
      <c r="V29" s="221">
        <v>6</v>
      </c>
      <c r="W29" s="434">
        <f t="shared" si="0"/>
        <v>1391</v>
      </c>
      <c r="X29" s="32"/>
      <c r="Y29" s="462"/>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row>
    <row r="30" spans="1:49">
      <c r="A30" s="32" t="s">
        <v>163</v>
      </c>
      <c r="B30" s="221">
        <v>1</v>
      </c>
      <c r="C30" s="221"/>
      <c r="D30" s="221">
        <v>21</v>
      </c>
      <c r="E30" s="221"/>
      <c r="F30" s="221">
        <v>3</v>
      </c>
      <c r="G30" s="221">
        <v>35</v>
      </c>
      <c r="H30" s="221">
        <v>178</v>
      </c>
      <c r="I30" s="221">
        <v>5</v>
      </c>
      <c r="J30" s="221">
        <v>76</v>
      </c>
      <c r="K30" s="221">
        <v>39</v>
      </c>
      <c r="L30" s="221">
        <v>56</v>
      </c>
      <c r="M30" s="221">
        <v>104</v>
      </c>
      <c r="N30" s="221">
        <v>145</v>
      </c>
      <c r="O30" s="221">
        <v>59</v>
      </c>
      <c r="P30" s="221">
        <v>13</v>
      </c>
      <c r="Q30" s="221">
        <v>81</v>
      </c>
      <c r="R30" s="221">
        <v>104</v>
      </c>
      <c r="S30" s="221">
        <v>24</v>
      </c>
      <c r="T30" s="221">
        <v>99</v>
      </c>
      <c r="U30" s="221">
        <v>50</v>
      </c>
      <c r="V30" s="221">
        <v>22</v>
      </c>
      <c r="W30" s="434">
        <f t="shared" si="0"/>
        <v>1115</v>
      </c>
      <c r="X30" s="32"/>
      <c r="Y30" s="462"/>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row>
    <row r="31" spans="1:49">
      <c r="A31" s="32" t="s">
        <v>164</v>
      </c>
      <c r="B31" s="221">
        <v>4</v>
      </c>
      <c r="C31" s="221">
        <v>2</v>
      </c>
      <c r="D31" s="221">
        <v>21</v>
      </c>
      <c r="E31" s="221">
        <v>6</v>
      </c>
      <c r="F31" s="221"/>
      <c r="G31" s="221">
        <v>7</v>
      </c>
      <c r="H31" s="221">
        <v>249</v>
      </c>
      <c r="I31" s="221">
        <v>10</v>
      </c>
      <c r="J31" s="221">
        <v>2</v>
      </c>
      <c r="K31" s="221">
        <v>111</v>
      </c>
      <c r="L31" s="221">
        <v>46</v>
      </c>
      <c r="M31" s="221">
        <v>4</v>
      </c>
      <c r="N31" s="221">
        <v>192</v>
      </c>
      <c r="O31" s="221">
        <v>36</v>
      </c>
      <c r="P31" s="221"/>
      <c r="Q31" s="221">
        <v>20</v>
      </c>
      <c r="R31" s="221">
        <v>5</v>
      </c>
      <c r="S31" s="221">
        <v>13</v>
      </c>
      <c r="T31" s="221">
        <v>109</v>
      </c>
      <c r="U31" s="221">
        <v>32</v>
      </c>
      <c r="V31" s="221">
        <v>8</v>
      </c>
      <c r="W31" s="434">
        <f t="shared" si="0"/>
        <v>877</v>
      </c>
      <c r="X31" s="32"/>
      <c r="Y31" s="462"/>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row>
    <row r="32" spans="1:49">
      <c r="A32" s="32"/>
      <c r="B32" s="221"/>
      <c r="C32" s="221"/>
      <c r="D32" s="221"/>
      <c r="E32" s="221"/>
      <c r="F32" s="221"/>
      <c r="G32" s="221"/>
      <c r="H32" s="221"/>
      <c r="I32" s="221"/>
      <c r="J32" s="221"/>
      <c r="K32" s="221"/>
      <c r="L32" s="221"/>
      <c r="M32" s="221"/>
      <c r="N32" s="221"/>
      <c r="O32" s="221"/>
      <c r="P32" s="221"/>
      <c r="Q32" s="221"/>
      <c r="R32" s="221"/>
      <c r="S32" s="221"/>
      <c r="T32" s="221"/>
      <c r="U32" s="221"/>
      <c r="V32" s="221"/>
      <c r="W32" s="434"/>
      <c r="X32" s="32"/>
      <c r="Y32" s="462"/>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row>
    <row r="33" spans="1:49">
      <c r="A33" s="159" t="s">
        <v>9</v>
      </c>
      <c r="B33" s="476">
        <f>SUM(B12:B31)</f>
        <v>35</v>
      </c>
      <c r="C33" s="476">
        <f t="shared" ref="C33:W33" si="1">SUM(C12:C31)</f>
        <v>3</v>
      </c>
      <c r="D33" s="476">
        <f t="shared" si="1"/>
        <v>973</v>
      </c>
      <c r="E33" s="476">
        <f t="shared" si="1"/>
        <v>38</v>
      </c>
      <c r="F33" s="476">
        <f t="shared" si="1"/>
        <v>70</v>
      </c>
      <c r="G33" s="476">
        <f t="shared" si="1"/>
        <v>1707</v>
      </c>
      <c r="H33" s="476">
        <f t="shared" si="1"/>
        <v>7682</v>
      </c>
      <c r="I33" s="476">
        <f t="shared" si="1"/>
        <v>1456</v>
      </c>
      <c r="J33" s="476">
        <f t="shared" si="1"/>
        <v>3826</v>
      </c>
      <c r="K33" s="476">
        <f t="shared" si="1"/>
        <v>1653</v>
      </c>
      <c r="L33" s="476">
        <f t="shared" si="1"/>
        <v>1264</v>
      </c>
      <c r="M33" s="476">
        <f t="shared" si="1"/>
        <v>1914</v>
      </c>
      <c r="N33" s="476">
        <f t="shared" si="1"/>
        <v>3944</v>
      </c>
      <c r="O33" s="476">
        <f t="shared" si="1"/>
        <v>2054</v>
      </c>
      <c r="P33" s="476">
        <f t="shared" si="1"/>
        <v>898</v>
      </c>
      <c r="Q33" s="476">
        <f t="shared" si="1"/>
        <v>2293</v>
      </c>
      <c r="R33" s="476">
        <f t="shared" si="1"/>
        <v>2834</v>
      </c>
      <c r="S33" s="476">
        <f t="shared" si="1"/>
        <v>1413</v>
      </c>
      <c r="T33" s="476">
        <f t="shared" si="1"/>
        <v>3668</v>
      </c>
      <c r="U33" s="476">
        <f t="shared" si="1"/>
        <v>437</v>
      </c>
      <c r="V33" s="476">
        <f t="shared" si="1"/>
        <v>331</v>
      </c>
      <c r="W33" s="452">
        <f t="shared" si="1"/>
        <v>38493</v>
      </c>
      <c r="X33" s="32"/>
      <c r="Y33" s="462"/>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row>
    <row r="34" spans="1:49">
      <c r="A34" s="193"/>
      <c r="B34" s="194"/>
      <c r="C34" s="194"/>
      <c r="D34" s="194"/>
      <c r="E34" s="194"/>
      <c r="F34" s="194"/>
      <c r="G34" s="194"/>
      <c r="H34" s="194"/>
      <c r="I34" s="194"/>
      <c r="J34" s="194"/>
      <c r="K34" s="194"/>
      <c r="L34" s="194"/>
      <c r="M34" s="194"/>
      <c r="N34" s="194"/>
      <c r="O34" s="194"/>
      <c r="P34" s="194"/>
      <c r="Q34" s="194"/>
      <c r="R34" s="194"/>
      <c r="S34" s="194"/>
      <c r="T34" s="194"/>
      <c r="U34" s="194"/>
      <c r="V34" s="194"/>
      <c r="W34" s="195"/>
      <c r="X34" s="32"/>
      <c r="Y34" s="462"/>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row>
    <row r="35" spans="1:49">
      <c r="A35" s="611" t="s">
        <v>184</v>
      </c>
      <c r="B35" s="611"/>
      <c r="C35" s="611"/>
      <c r="D35" s="611"/>
      <c r="E35" s="611"/>
      <c r="F35" s="611"/>
      <c r="G35" s="611"/>
      <c r="H35" s="611"/>
      <c r="I35" s="611"/>
      <c r="J35" s="611"/>
      <c r="K35" s="611"/>
      <c r="L35" s="611"/>
      <c r="M35" s="611"/>
      <c r="N35" s="611"/>
      <c r="O35" s="611"/>
      <c r="P35" s="611"/>
      <c r="Q35" s="611"/>
      <c r="R35" s="611"/>
      <c r="S35" s="611"/>
      <c r="T35" s="611"/>
      <c r="U35" s="611"/>
      <c r="V35" s="611"/>
      <c r="W35" s="611"/>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row>
    <row r="36" spans="1:49">
      <c r="A36" s="69" t="s">
        <v>189</v>
      </c>
      <c r="B36" s="1"/>
      <c r="C36" s="1"/>
      <c r="D36" s="1"/>
      <c r="E36" s="1"/>
      <c r="F36" s="1"/>
      <c r="G36" s="1"/>
      <c r="H36" s="1"/>
      <c r="I36" s="1"/>
      <c r="J36" s="1"/>
      <c r="K36" s="1"/>
      <c r="L36" s="1"/>
      <c r="M36" s="2"/>
      <c r="N36" s="2"/>
      <c r="O36" s="2"/>
      <c r="P36" s="2"/>
      <c r="Q36" s="2"/>
      <c r="R36" s="2"/>
      <c r="S36" s="2"/>
      <c r="T36" s="2"/>
      <c r="U36" s="2"/>
      <c r="V36" s="2"/>
      <c r="W36" s="2"/>
      <c r="X36" s="207"/>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row>
  </sheetData>
  <mergeCells count="1">
    <mergeCell ref="A35:W35"/>
  </mergeCells>
  <hyperlinks>
    <hyperlink ref="W2" location="D!A1" display="Retour au menu" xr:uid="{00000000-0004-0000-0E00-000000000000}"/>
  </hyperlinks>
  <pageMargins left="0.7" right="0.7" top="0.75" bottom="0.75" header="0.3" footer="0.3"/>
  <pageSetup paperSize="9" scale="72" fitToHeight="0" orientation="landscape" r:id="rId1"/>
  <headerFooter>
    <oddFooter>&amp;L&amp;8&amp;K002060Le marché du travail bruxellois - Données statistiques - Emploi salarié et établissements 
Élaboration : view.brussels, www.actiris.be&amp;R&amp;P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36"/>
  <sheetViews>
    <sheetView zoomScaleNormal="100" workbookViewId="0">
      <selection activeCell="A2" sqref="A2"/>
    </sheetView>
  </sheetViews>
  <sheetFormatPr baseColWidth="10" defaultColWidth="9.109375" defaultRowHeight="11.4"/>
  <cols>
    <col min="1" max="1" width="27.6640625" style="155" customWidth="1"/>
    <col min="2" max="11" width="14.33203125" style="155" customWidth="1"/>
    <col min="12" max="14" width="14" style="155" customWidth="1"/>
    <col min="15" max="16384" width="9.109375" style="155"/>
  </cols>
  <sheetData>
    <row r="1" spans="1:11" s="2" customFormat="1" ht="10.199999999999999"/>
    <row r="2" spans="1:11" s="316" customFormat="1" ht="18">
      <c r="A2" s="26" t="s">
        <v>19</v>
      </c>
      <c r="B2" s="27"/>
      <c r="C2" s="27"/>
      <c r="D2" s="27"/>
      <c r="E2" s="27"/>
      <c r="F2" s="27"/>
      <c r="G2" s="27"/>
      <c r="H2" s="27"/>
      <c r="I2" s="27"/>
      <c r="J2" s="27"/>
      <c r="K2" s="368" t="s">
        <v>20</v>
      </c>
    </row>
    <row r="3" spans="1:11" s="196" customFormat="1" ht="10.199999999999999">
      <c r="A3" s="37"/>
      <c r="B3" s="2"/>
      <c r="C3" s="2"/>
      <c r="D3" s="2"/>
      <c r="E3" s="2"/>
      <c r="F3" s="2"/>
      <c r="G3" s="2"/>
      <c r="H3" s="2"/>
      <c r="I3" s="2"/>
      <c r="J3" s="2"/>
      <c r="K3" s="2"/>
    </row>
    <row r="4" spans="1:11" ht="15.6">
      <c r="A4" s="33" t="s">
        <v>11</v>
      </c>
      <c r="B4" s="5"/>
      <c r="C4" s="5"/>
      <c r="D4" s="5"/>
      <c r="E4" s="5"/>
      <c r="F4" s="5"/>
      <c r="G4" s="5"/>
      <c r="H4" s="5"/>
      <c r="I4" s="5"/>
      <c r="J4" s="5"/>
      <c r="K4" s="5"/>
    </row>
    <row r="5" spans="1:11" s="196" customFormat="1" ht="10.199999999999999">
      <c r="A5" s="37"/>
      <c r="B5" s="2"/>
      <c r="C5" s="2"/>
      <c r="D5" s="2"/>
      <c r="E5" s="2"/>
      <c r="F5" s="2"/>
      <c r="G5" s="2"/>
      <c r="H5" s="2"/>
      <c r="I5" s="2"/>
      <c r="J5" s="2"/>
      <c r="K5" s="2"/>
    </row>
    <row r="6" spans="1:11" s="196" customFormat="1" ht="10.199999999999999">
      <c r="A6" s="37"/>
      <c r="B6" s="2"/>
      <c r="C6" s="2"/>
      <c r="D6" s="2"/>
      <c r="E6" s="2"/>
      <c r="F6" s="2"/>
      <c r="G6" s="2"/>
      <c r="H6" s="2"/>
      <c r="I6" s="2"/>
      <c r="J6" s="2"/>
      <c r="K6" s="2"/>
    </row>
    <row r="7" spans="1:11">
      <c r="A7" s="73" t="s">
        <v>212</v>
      </c>
      <c r="B7" s="74"/>
      <c r="C7" s="74"/>
      <c r="D7" s="74"/>
      <c r="E7" s="74"/>
      <c r="F7" s="74"/>
      <c r="G7" s="74"/>
      <c r="H7" s="74"/>
      <c r="I7" s="74"/>
      <c r="J7" s="74"/>
      <c r="K7" s="74"/>
    </row>
    <row r="8" spans="1:11">
      <c r="A8" s="364"/>
      <c r="B8" s="364"/>
      <c r="C8" s="364"/>
      <c r="D8" s="364"/>
      <c r="E8" s="364"/>
      <c r="F8" s="364"/>
      <c r="G8" s="364"/>
      <c r="H8" s="364"/>
      <c r="I8" s="364"/>
      <c r="J8" s="364"/>
      <c r="K8" s="364"/>
    </row>
    <row r="9" spans="1:11" ht="12" customHeight="1">
      <c r="A9" s="493" t="s">
        <v>22</v>
      </c>
      <c r="B9" s="549" t="s">
        <v>132</v>
      </c>
      <c r="C9" s="549" t="s">
        <v>133</v>
      </c>
      <c r="D9" s="549" t="s">
        <v>134</v>
      </c>
      <c r="E9" s="549" t="s">
        <v>135</v>
      </c>
      <c r="F9" s="549" t="s">
        <v>136</v>
      </c>
      <c r="G9" s="549" t="s">
        <v>137</v>
      </c>
      <c r="H9" s="549" t="s">
        <v>138</v>
      </c>
      <c r="I9" s="549" t="s">
        <v>139</v>
      </c>
      <c r="J9" s="549" t="s">
        <v>140</v>
      </c>
      <c r="K9" s="609" t="s">
        <v>78</v>
      </c>
    </row>
    <row r="10" spans="1:11" ht="15" customHeight="1">
      <c r="A10" s="519"/>
      <c r="B10" s="550"/>
      <c r="C10" s="550"/>
      <c r="D10" s="550"/>
      <c r="E10" s="550"/>
      <c r="F10" s="550"/>
      <c r="G10" s="550"/>
      <c r="H10" s="550"/>
      <c r="I10" s="550"/>
      <c r="J10" s="550"/>
      <c r="K10" s="612"/>
    </row>
    <row r="11" spans="1:11">
      <c r="A11" s="199"/>
      <c r="B11" s="200"/>
      <c r="C11" s="200"/>
      <c r="D11" s="200"/>
      <c r="E11" s="200"/>
      <c r="F11" s="200"/>
      <c r="G11" s="200"/>
      <c r="H11" s="200"/>
      <c r="I11" s="200"/>
      <c r="J11" s="200"/>
      <c r="K11" s="371"/>
    </row>
    <row r="12" spans="1:11">
      <c r="A12" s="202" t="s">
        <v>145</v>
      </c>
      <c r="B12" s="317">
        <v>1758</v>
      </c>
      <c r="C12" s="317">
        <v>453</v>
      </c>
      <c r="D12" s="317">
        <v>260</v>
      </c>
      <c r="E12" s="317">
        <v>242</v>
      </c>
      <c r="F12" s="317">
        <v>86</v>
      </c>
      <c r="G12" s="317">
        <v>45</v>
      </c>
      <c r="H12" s="317">
        <v>29</v>
      </c>
      <c r="I12" s="317">
        <v>15</v>
      </c>
      <c r="J12" s="317">
        <v>3</v>
      </c>
      <c r="K12" s="317">
        <f>SUM(B12:J12)</f>
        <v>2891</v>
      </c>
    </row>
    <row r="13" spans="1:11">
      <c r="A13" s="2" t="s">
        <v>146</v>
      </c>
      <c r="B13" s="317">
        <v>588</v>
      </c>
      <c r="C13" s="317">
        <v>144</v>
      </c>
      <c r="D13" s="317">
        <v>83</v>
      </c>
      <c r="E13" s="317">
        <v>83</v>
      </c>
      <c r="F13" s="317">
        <v>32</v>
      </c>
      <c r="G13" s="317">
        <v>15</v>
      </c>
      <c r="H13" s="317">
        <v>4</v>
      </c>
      <c r="I13" s="317">
        <v>1</v>
      </c>
      <c r="J13" s="317">
        <v>2</v>
      </c>
      <c r="K13" s="317">
        <f t="shared" ref="K13:K31" si="0">SUM(B13:J13)</f>
        <v>952</v>
      </c>
    </row>
    <row r="14" spans="1:11">
      <c r="A14" s="2" t="s">
        <v>147</v>
      </c>
      <c r="B14" s="317">
        <v>381</v>
      </c>
      <c r="C14" s="317">
        <v>80</v>
      </c>
      <c r="D14" s="317">
        <v>68</v>
      </c>
      <c r="E14" s="317">
        <v>38</v>
      </c>
      <c r="F14" s="317">
        <v>19</v>
      </c>
      <c r="G14" s="317">
        <v>10</v>
      </c>
      <c r="H14" s="317">
        <v>6</v>
      </c>
      <c r="I14" s="317">
        <v>1</v>
      </c>
      <c r="J14" s="317">
        <v>1</v>
      </c>
      <c r="K14" s="317">
        <f t="shared" si="0"/>
        <v>604</v>
      </c>
    </row>
    <row r="15" spans="1:11">
      <c r="A15" s="2" t="s">
        <v>148</v>
      </c>
      <c r="B15" s="317">
        <v>6468</v>
      </c>
      <c r="C15" s="317">
        <v>1824</v>
      </c>
      <c r="D15" s="317">
        <v>1168</v>
      </c>
      <c r="E15" s="317">
        <v>861</v>
      </c>
      <c r="F15" s="317">
        <v>315</v>
      </c>
      <c r="G15" s="317">
        <v>177</v>
      </c>
      <c r="H15" s="317">
        <v>90</v>
      </c>
      <c r="I15" s="317">
        <v>34</v>
      </c>
      <c r="J15" s="317">
        <v>38</v>
      </c>
      <c r="K15" s="317">
        <f t="shared" si="0"/>
        <v>10975</v>
      </c>
    </row>
    <row r="16" spans="1:11">
      <c r="A16" s="2" t="s">
        <v>149</v>
      </c>
      <c r="B16" s="317">
        <v>1057</v>
      </c>
      <c r="C16" s="317">
        <v>261</v>
      </c>
      <c r="D16" s="317">
        <v>133</v>
      </c>
      <c r="E16" s="317">
        <v>96</v>
      </c>
      <c r="F16" s="317">
        <v>33</v>
      </c>
      <c r="G16" s="317">
        <v>19</v>
      </c>
      <c r="H16" s="317">
        <v>6</v>
      </c>
      <c r="I16" s="317">
        <v>2</v>
      </c>
      <c r="J16" s="317">
        <v>2</v>
      </c>
      <c r="K16" s="317">
        <f t="shared" si="0"/>
        <v>1609</v>
      </c>
    </row>
    <row r="17" spans="1:11">
      <c r="A17" s="2" t="s">
        <v>150</v>
      </c>
      <c r="B17" s="317">
        <v>540</v>
      </c>
      <c r="C17" s="317">
        <v>123</v>
      </c>
      <c r="D17" s="317">
        <v>91</v>
      </c>
      <c r="E17" s="317">
        <v>82</v>
      </c>
      <c r="F17" s="317">
        <v>33</v>
      </c>
      <c r="G17" s="317">
        <v>17</v>
      </c>
      <c r="H17" s="317">
        <v>5</v>
      </c>
      <c r="I17" s="317">
        <v>6</v>
      </c>
      <c r="J17" s="317">
        <v>3</v>
      </c>
      <c r="K17" s="317">
        <f t="shared" si="0"/>
        <v>900</v>
      </c>
    </row>
    <row r="18" spans="1:11">
      <c r="A18" s="2" t="s">
        <v>151</v>
      </c>
      <c r="B18" s="317">
        <v>797</v>
      </c>
      <c r="C18" s="317">
        <v>151</v>
      </c>
      <c r="D18" s="317">
        <v>123</v>
      </c>
      <c r="E18" s="317">
        <v>94</v>
      </c>
      <c r="F18" s="317">
        <v>22</v>
      </c>
      <c r="G18" s="317">
        <v>14</v>
      </c>
      <c r="H18" s="317">
        <v>7</v>
      </c>
      <c r="I18" s="317">
        <v>1</v>
      </c>
      <c r="J18" s="317">
        <v>1</v>
      </c>
      <c r="K18" s="317">
        <f t="shared" si="0"/>
        <v>1210</v>
      </c>
    </row>
    <row r="19" spans="1:11">
      <c r="A19" s="2" t="s">
        <v>152</v>
      </c>
      <c r="B19" s="317">
        <v>269</v>
      </c>
      <c r="C19" s="317">
        <v>63</v>
      </c>
      <c r="D19" s="317">
        <v>27</v>
      </c>
      <c r="E19" s="317">
        <v>24</v>
      </c>
      <c r="F19" s="317">
        <v>12</v>
      </c>
      <c r="G19" s="317">
        <v>5</v>
      </c>
      <c r="H19" s="317">
        <v>1</v>
      </c>
      <c r="I19" s="317"/>
      <c r="J19" s="317"/>
      <c r="K19" s="317">
        <f t="shared" si="0"/>
        <v>401</v>
      </c>
    </row>
    <row r="20" spans="1:11">
      <c r="A20" s="2" t="s">
        <v>153</v>
      </c>
      <c r="B20" s="317">
        <v>2687</v>
      </c>
      <c r="C20" s="317">
        <v>575</v>
      </c>
      <c r="D20" s="317">
        <v>331</v>
      </c>
      <c r="E20" s="317">
        <v>213</v>
      </c>
      <c r="F20" s="317">
        <v>60</v>
      </c>
      <c r="G20" s="317">
        <v>34</v>
      </c>
      <c r="H20" s="317">
        <v>17</v>
      </c>
      <c r="I20" s="317">
        <v>3</v>
      </c>
      <c r="J20" s="317">
        <v>4</v>
      </c>
      <c r="K20" s="317">
        <f t="shared" si="0"/>
        <v>3924</v>
      </c>
    </row>
    <row r="21" spans="1:11">
      <c r="A21" s="2" t="s">
        <v>154</v>
      </c>
      <c r="B21" s="317">
        <v>600</v>
      </c>
      <c r="C21" s="317">
        <v>115</v>
      </c>
      <c r="D21" s="317">
        <v>70</v>
      </c>
      <c r="E21" s="317">
        <v>68</v>
      </c>
      <c r="F21" s="317">
        <v>27</v>
      </c>
      <c r="G21" s="317">
        <v>11</v>
      </c>
      <c r="H21" s="317">
        <v>3</v>
      </c>
      <c r="I21" s="317">
        <v>2</v>
      </c>
      <c r="J21" s="317">
        <v>1</v>
      </c>
      <c r="K21" s="317">
        <f t="shared" si="0"/>
        <v>897</v>
      </c>
    </row>
    <row r="22" spans="1:11">
      <c r="A22" s="2" t="s">
        <v>155</v>
      </c>
      <c r="B22" s="317">
        <v>218</v>
      </c>
      <c r="C22" s="317">
        <v>41</v>
      </c>
      <c r="D22" s="317">
        <v>22</v>
      </c>
      <c r="E22" s="317">
        <v>19</v>
      </c>
      <c r="F22" s="317">
        <v>5</v>
      </c>
      <c r="G22" s="317">
        <v>3</v>
      </c>
      <c r="H22" s="317">
        <v>2</v>
      </c>
      <c r="I22" s="317"/>
      <c r="J22" s="317"/>
      <c r="K22" s="317">
        <f t="shared" si="0"/>
        <v>310</v>
      </c>
    </row>
    <row r="23" spans="1:11">
      <c r="A23" s="2" t="s">
        <v>156</v>
      </c>
      <c r="B23" s="317">
        <v>1122</v>
      </c>
      <c r="C23" s="317">
        <v>244</v>
      </c>
      <c r="D23" s="317">
        <v>161</v>
      </c>
      <c r="E23" s="317">
        <v>122</v>
      </c>
      <c r="F23" s="317">
        <v>38</v>
      </c>
      <c r="G23" s="317">
        <v>16</v>
      </c>
      <c r="H23" s="317">
        <v>13</v>
      </c>
      <c r="I23" s="317">
        <v>6</v>
      </c>
      <c r="J23" s="317">
        <v>2</v>
      </c>
      <c r="K23" s="317">
        <f t="shared" si="0"/>
        <v>1724</v>
      </c>
    </row>
    <row r="24" spans="1:11">
      <c r="A24" s="32" t="s">
        <v>157</v>
      </c>
      <c r="B24" s="317">
        <v>1130</v>
      </c>
      <c r="C24" s="317">
        <v>235</v>
      </c>
      <c r="D24" s="317">
        <v>160</v>
      </c>
      <c r="E24" s="317">
        <v>96</v>
      </c>
      <c r="F24" s="317">
        <v>31</v>
      </c>
      <c r="G24" s="317">
        <v>23</v>
      </c>
      <c r="H24" s="317">
        <v>19</v>
      </c>
      <c r="I24" s="317">
        <v>8</v>
      </c>
      <c r="J24" s="317">
        <v>7</v>
      </c>
      <c r="K24" s="317">
        <f t="shared" si="0"/>
        <v>1709</v>
      </c>
    </row>
    <row r="25" spans="1:11">
      <c r="A25" s="2" t="s">
        <v>158</v>
      </c>
      <c r="B25" s="317">
        <v>457</v>
      </c>
      <c r="C25" s="317">
        <v>112</v>
      </c>
      <c r="D25" s="317">
        <v>86</v>
      </c>
      <c r="E25" s="317">
        <v>75</v>
      </c>
      <c r="F25" s="317">
        <v>24</v>
      </c>
      <c r="G25" s="317">
        <v>16</v>
      </c>
      <c r="H25" s="317">
        <v>16</v>
      </c>
      <c r="I25" s="317">
        <v>8</v>
      </c>
      <c r="J25" s="317">
        <v>7</v>
      </c>
      <c r="K25" s="317">
        <f t="shared" si="0"/>
        <v>801</v>
      </c>
    </row>
    <row r="26" spans="1:11">
      <c r="A26" s="2" t="s">
        <v>159</v>
      </c>
      <c r="B26" s="317">
        <v>1890</v>
      </c>
      <c r="C26" s="317">
        <v>379</v>
      </c>
      <c r="D26" s="317">
        <v>243</v>
      </c>
      <c r="E26" s="317">
        <v>182</v>
      </c>
      <c r="F26" s="317">
        <v>50</v>
      </c>
      <c r="G26" s="317">
        <v>29</v>
      </c>
      <c r="H26" s="317">
        <v>25</v>
      </c>
      <c r="I26" s="317">
        <v>4</v>
      </c>
      <c r="J26" s="317">
        <v>4</v>
      </c>
      <c r="K26" s="317">
        <f t="shared" si="0"/>
        <v>2806</v>
      </c>
    </row>
    <row r="27" spans="1:11">
      <c r="A27" s="2" t="s">
        <v>160</v>
      </c>
      <c r="B27" s="317">
        <v>1949</v>
      </c>
      <c r="C27" s="317">
        <v>318</v>
      </c>
      <c r="D27" s="317">
        <v>173</v>
      </c>
      <c r="E27" s="317">
        <v>124</v>
      </c>
      <c r="F27" s="317">
        <v>41</v>
      </c>
      <c r="G27" s="317">
        <v>31</v>
      </c>
      <c r="H27" s="317">
        <v>15</v>
      </c>
      <c r="I27" s="317"/>
      <c r="J27" s="317">
        <v>1</v>
      </c>
      <c r="K27" s="317">
        <f t="shared" si="0"/>
        <v>2652</v>
      </c>
    </row>
    <row r="28" spans="1:11">
      <c r="A28" s="2" t="s">
        <v>161</v>
      </c>
      <c r="B28" s="317">
        <v>506</v>
      </c>
      <c r="C28" s="317">
        <v>97</v>
      </c>
      <c r="D28" s="317">
        <v>54</v>
      </c>
      <c r="E28" s="317">
        <v>55</v>
      </c>
      <c r="F28" s="317">
        <v>18</v>
      </c>
      <c r="G28" s="317">
        <v>9</v>
      </c>
      <c r="H28" s="317">
        <v>6</v>
      </c>
      <c r="I28" s="317"/>
      <c r="J28" s="317"/>
      <c r="K28" s="317">
        <f t="shared" si="0"/>
        <v>745</v>
      </c>
    </row>
    <row r="29" spans="1:11">
      <c r="A29" s="2" t="s">
        <v>162</v>
      </c>
      <c r="B29" s="317">
        <v>900</v>
      </c>
      <c r="C29" s="317">
        <v>206</v>
      </c>
      <c r="D29" s="317">
        <v>108</v>
      </c>
      <c r="E29" s="317">
        <v>94</v>
      </c>
      <c r="F29" s="317">
        <v>45</v>
      </c>
      <c r="G29" s="317">
        <v>22</v>
      </c>
      <c r="H29" s="317">
        <v>12</v>
      </c>
      <c r="I29" s="317">
        <v>3</v>
      </c>
      <c r="J29" s="317">
        <v>1</v>
      </c>
      <c r="K29" s="317">
        <f t="shared" si="0"/>
        <v>1391</v>
      </c>
    </row>
    <row r="30" spans="1:11">
      <c r="A30" s="2" t="s">
        <v>163</v>
      </c>
      <c r="B30" s="317">
        <v>765</v>
      </c>
      <c r="C30" s="317">
        <v>143</v>
      </c>
      <c r="D30" s="317">
        <v>96</v>
      </c>
      <c r="E30" s="317">
        <v>62</v>
      </c>
      <c r="F30" s="317">
        <v>25</v>
      </c>
      <c r="G30" s="317">
        <v>9</v>
      </c>
      <c r="H30" s="317">
        <v>14</v>
      </c>
      <c r="I30" s="317">
        <v>1</v>
      </c>
      <c r="J30" s="317"/>
      <c r="K30" s="317">
        <f t="shared" si="0"/>
        <v>1115</v>
      </c>
    </row>
    <row r="31" spans="1:11">
      <c r="A31" s="32" t="s">
        <v>164</v>
      </c>
      <c r="B31" s="318">
        <v>818</v>
      </c>
      <c r="C31" s="318">
        <v>41</v>
      </c>
      <c r="D31" s="318">
        <v>9</v>
      </c>
      <c r="E31" s="318">
        <v>6</v>
      </c>
      <c r="F31" s="318">
        <v>2</v>
      </c>
      <c r="G31" s="318">
        <v>1</v>
      </c>
      <c r="H31" s="318"/>
      <c r="I31" s="318"/>
      <c r="J31" s="318"/>
      <c r="K31" s="317">
        <f t="shared" si="0"/>
        <v>877</v>
      </c>
    </row>
    <row r="32" spans="1:11">
      <c r="A32" s="32"/>
      <c r="B32" s="318"/>
      <c r="C32" s="318"/>
      <c r="D32" s="318"/>
      <c r="E32" s="318"/>
      <c r="F32" s="318"/>
      <c r="G32" s="318"/>
      <c r="H32" s="318"/>
      <c r="I32" s="318"/>
      <c r="J32" s="318"/>
      <c r="K32" s="317"/>
    </row>
    <row r="33" spans="1:12">
      <c r="A33" s="159" t="s">
        <v>9</v>
      </c>
      <c r="B33" s="209">
        <f>SUM(B12:B32)</f>
        <v>24900</v>
      </c>
      <c r="C33" s="209">
        <f t="shared" ref="C33:K33" si="1">SUM(C12:C32)</f>
        <v>5605</v>
      </c>
      <c r="D33" s="209">
        <f t="shared" si="1"/>
        <v>3466</v>
      </c>
      <c r="E33" s="209">
        <f t="shared" si="1"/>
        <v>2636</v>
      </c>
      <c r="F33" s="209">
        <f t="shared" si="1"/>
        <v>918</v>
      </c>
      <c r="G33" s="209">
        <f t="shared" si="1"/>
        <v>506</v>
      </c>
      <c r="H33" s="209">
        <f t="shared" si="1"/>
        <v>290</v>
      </c>
      <c r="I33" s="209">
        <f t="shared" si="1"/>
        <v>95</v>
      </c>
      <c r="J33" s="209">
        <f t="shared" si="1"/>
        <v>77</v>
      </c>
      <c r="K33" s="453">
        <f t="shared" si="1"/>
        <v>38493</v>
      </c>
      <c r="L33" s="157"/>
    </row>
    <row r="34" spans="1:12">
      <c r="A34" s="193"/>
      <c r="B34" s="181"/>
      <c r="C34" s="181"/>
      <c r="D34" s="181"/>
      <c r="E34" s="181"/>
      <c r="F34" s="181"/>
      <c r="G34" s="181"/>
      <c r="H34" s="181"/>
      <c r="I34" s="181"/>
      <c r="J34" s="181"/>
      <c r="K34" s="182"/>
    </row>
    <row r="35" spans="1:12">
      <c r="A35" s="611" t="s">
        <v>184</v>
      </c>
      <c r="B35" s="611"/>
      <c r="C35" s="611"/>
      <c r="D35" s="611"/>
      <c r="E35" s="611"/>
      <c r="F35" s="611"/>
      <c r="G35" s="611"/>
      <c r="H35" s="611"/>
      <c r="I35" s="611"/>
      <c r="J35" s="611"/>
      <c r="K35" s="611"/>
    </row>
    <row r="36" spans="1:12">
      <c r="A36" s="69" t="s">
        <v>189</v>
      </c>
      <c r="B36" s="1"/>
      <c r="C36" s="1"/>
      <c r="D36" s="1"/>
      <c r="E36" s="1"/>
      <c r="F36" s="1"/>
      <c r="G36" s="1"/>
      <c r="H36" s="1"/>
      <c r="I36" s="1"/>
      <c r="J36" s="2"/>
      <c r="K36" s="2"/>
    </row>
  </sheetData>
  <mergeCells count="12">
    <mergeCell ref="J9:J10"/>
    <mergeCell ref="K9:K10"/>
    <mergeCell ref="A35:K35"/>
    <mergeCell ref="A9:A10"/>
    <mergeCell ref="B9:B10"/>
    <mergeCell ref="C9:C10"/>
    <mergeCell ref="D9:D10"/>
    <mergeCell ref="E9:E10"/>
    <mergeCell ref="F9:F10"/>
    <mergeCell ref="G9:G10"/>
    <mergeCell ref="H9:H10"/>
    <mergeCell ref="I9:I10"/>
  </mergeCells>
  <hyperlinks>
    <hyperlink ref="K2" location="D!A1" display="Retour au menu" xr:uid="{00000000-0004-0000-0F00-000000000000}"/>
  </hyperlinks>
  <pageMargins left="0.7" right="0.7" top="0.75" bottom="0.75" header="0.3" footer="0.3"/>
  <pageSetup paperSize="9" scale="72" fitToHeight="0" orientation="landscape" r:id="rId1"/>
  <headerFooter>
    <oddFooter>&amp;L&amp;8&amp;K002060Le marché du travail bruxellois - Données statistiques - Emploi salarié et établissements 
Élaboration : view.brussels, www.actiris.be&amp;R&amp;P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L81"/>
  <sheetViews>
    <sheetView topLeftCell="A5" zoomScaleNormal="100" workbookViewId="0">
      <selection activeCell="A2" sqref="A2"/>
    </sheetView>
  </sheetViews>
  <sheetFormatPr baseColWidth="10" defaultColWidth="9.109375" defaultRowHeight="13.2"/>
  <cols>
    <col min="1" max="1" width="24.33203125" style="4" customWidth="1"/>
    <col min="2" max="14" width="10.6640625" style="4" customWidth="1"/>
    <col min="15" max="15" width="10.88671875" style="4" customWidth="1"/>
    <col min="16" max="16" width="10.88671875" style="5" customWidth="1"/>
    <col min="17" max="18" width="7.109375" style="5" customWidth="1"/>
    <col min="19" max="49" width="9.109375" style="5" customWidth="1"/>
    <col min="50" max="16384" width="9.109375" style="4"/>
  </cols>
  <sheetData>
    <row r="1" spans="1:49" s="1" customFormat="1" ht="10.199999999999999">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row>
    <row r="2" spans="1:49" s="79" customFormat="1" ht="18">
      <c r="A2" s="26" t="s">
        <v>19</v>
      </c>
      <c r="N2" s="29"/>
      <c r="Q2" s="368" t="s">
        <v>20</v>
      </c>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row>
    <row r="3" spans="1:49" s="1" customFormat="1" ht="10.199999999999999">
      <c r="A3" s="31"/>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row>
    <row r="4" spans="1:49" ht="15.6">
      <c r="A4" s="34" t="s">
        <v>11</v>
      </c>
    </row>
    <row r="5" spans="1:49" s="1" customFormat="1" ht="10.199999999999999">
      <c r="A5" s="31"/>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row>
    <row r="6" spans="1:49" s="1" customFormat="1" ht="10.199999999999999">
      <c r="B6" s="116"/>
      <c r="C6" s="116"/>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row>
    <row r="7" spans="1:49" s="1" customFormat="1" ht="10.199999999999999">
      <c r="A7" s="76" t="s">
        <v>196</v>
      </c>
      <c r="B7" s="77"/>
      <c r="C7" s="77"/>
      <c r="D7" s="77"/>
      <c r="E7" s="77"/>
      <c r="F7" s="77"/>
      <c r="G7" s="77"/>
      <c r="H7" s="77"/>
      <c r="I7" s="77"/>
      <c r="J7" s="77"/>
      <c r="K7" s="77"/>
      <c r="L7" s="77"/>
      <c r="M7" s="77"/>
      <c r="N7" s="77"/>
      <c r="O7" s="77"/>
      <c r="P7" s="77"/>
      <c r="Q7" s="77"/>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row>
    <row r="8" spans="1:49">
      <c r="A8" s="2"/>
      <c r="B8" s="32"/>
      <c r="C8" s="32"/>
      <c r="D8" s="2"/>
      <c r="E8" s="2"/>
      <c r="F8" s="2"/>
      <c r="G8" s="2"/>
      <c r="H8" s="2"/>
      <c r="I8" s="2"/>
      <c r="J8" s="2"/>
      <c r="K8" s="2"/>
      <c r="L8" s="2"/>
      <c r="M8" s="2"/>
      <c r="N8" s="2"/>
      <c r="O8" s="2"/>
    </row>
    <row r="9" spans="1:49">
      <c r="A9" s="614" t="s">
        <v>22</v>
      </c>
      <c r="B9" s="562">
        <v>1992</v>
      </c>
      <c r="C9" s="562">
        <v>1993</v>
      </c>
      <c r="D9" s="562">
        <v>1994</v>
      </c>
      <c r="E9" s="562">
        <v>1995</v>
      </c>
      <c r="F9" s="562">
        <v>1996</v>
      </c>
      <c r="G9" s="562">
        <v>1997</v>
      </c>
      <c r="H9" s="562">
        <v>1998</v>
      </c>
      <c r="I9" s="562">
        <v>1999</v>
      </c>
      <c r="J9" s="562">
        <v>2000</v>
      </c>
      <c r="K9" s="562">
        <v>2001</v>
      </c>
      <c r="L9" s="562">
        <v>2002</v>
      </c>
      <c r="M9" s="562">
        <v>2003</v>
      </c>
      <c r="N9" s="562">
        <v>2004</v>
      </c>
      <c r="O9" s="568">
        <v>2005</v>
      </c>
      <c r="P9" s="625">
        <v>2006</v>
      </c>
      <c r="Q9" s="625">
        <v>2007</v>
      </c>
      <c r="R9" s="2"/>
    </row>
    <row r="10" spans="1:49" s="149" customFormat="1" ht="15" customHeight="1">
      <c r="A10" s="615"/>
      <c r="B10" s="563"/>
      <c r="C10" s="563"/>
      <c r="D10" s="563"/>
      <c r="E10" s="563"/>
      <c r="F10" s="563"/>
      <c r="G10" s="563"/>
      <c r="H10" s="563"/>
      <c r="I10" s="563"/>
      <c r="J10" s="563"/>
      <c r="K10" s="563"/>
      <c r="L10" s="563"/>
      <c r="M10" s="563"/>
      <c r="N10" s="563"/>
      <c r="O10" s="569"/>
      <c r="P10" s="619"/>
      <c r="Q10" s="619"/>
      <c r="R10" s="2"/>
      <c r="S10" s="152"/>
      <c r="T10" s="152"/>
      <c r="U10" s="152"/>
    </row>
    <row r="11" spans="1:49" s="5" customFormat="1">
      <c r="A11" s="2"/>
      <c r="B11" s="204"/>
      <c r="C11" s="204"/>
      <c r="D11" s="204"/>
      <c r="E11" s="204"/>
      <c r="F11" s="204"/>
      <c r="G11" s="204"/>
      <c r="H11" s="204"/>
      <c r="I11" s="204"/>
      <c r="J11" s="204"/>
      <c r="K11" s="204"/>
      <c r="L11" s="204"/>
      <c r="M11" s="204"/>
      <c r="N11" s="204"/>
      <c r="O11" s="205"/>
      <c r="P11" s="443"/>
      <c r="Q11" s="443"/>
      <c r="R11" s="2"/>
      <c r="T11" s="39"/>
    </row>
    <row r="12" spans="1:49" s="2" customFormat="1">
      <c r="A12" s="202" t="s">
        <v>145</v>
      </c>
      <c r="B12" s="319">
        <v>2506</v>
      </c>
      <c r="C12" s="319">
        <v>2528</v>
      </c>
      <c r="D12" s="319">
        <v>2485</v>
      </c>
      <c r="E12" s="319">
        <v>2492</v>
      </c>
      <c r="F12" s="319">
        <v>2504</v>
      </c>
      <c r="G12" s="319">
        <v>2484</v>
      </c>
      <c r="H12" s="319">
        <v>2503</v>
      </c>
      <c r="I12" s="319">
        <v>2517</v>
      </c>
      <c r="J12" s="319">
        <v>2553</v>
      </c>
      <c r="K12" s="319">
        <v>2589</v>
      </c>
      <c r="L12" s="319">
        <v>2560</v>
      </c>
      <c r="M12" s="319">
        <v>2518</v>
      </c>
      <c r="N12" s="319">
        <v>2616</v>
      </c>
      <c r="O12" s="320">
        <v>2573</v>
      </c>
      <c r="P12" s="444">
        <v>2530</v>
      </c>
      <c r="Q12" s="444">
        <v>2589</v>
      </c>
      <c r="R12" s="5"/>
    </row>
    <row r="13" spans="1:49" s="2" customFormat="1" ht="10.199999999999999">
      <c r="A13" s="2" t="s">
        <v>146</v>
      </c>
      <c r="B13" s="319">
        <v>849</v>
      </c>
      <c r="C13" s="319">
        <v>862</v>
      </c>
      <c r="D13" s="319">
        <v>857</v>
      </c>
      <c r="E13" s="319">
        <v>841</v>
      </c>
      <c r="F13" s="319">
        <v>833</v>
      </c>
      <c r="G13" s="319">
        <v>802</v>
      </c>
      <c r="H13" s="319">
        <v>812</v>
      </c>
      <c r="I13" s="319">
        <v>826</v>
      </c>
      <c r="J13" s="319">
        <v>850</v>
      </c>
      <c r="K13" s="319">
        <v>868</v>
      </c>
      <c r="L13" s="319">
        <v>842</v>
      </c>
      <c r="M13" s="319">
        <v>819</v>
      </c>
      <c r="N13" s="319">
        <v>813</v>
      </c>
      <c r="O13" s="320">
        <v>804</v>
      </c>
      <c r="P13" s="444">
        <v>825</v>
      </c>
      <c r="Q13" s="444">
        <v>858</v>
      </c>
    </row>
    <row r="14" spans="1:49" s="2" customFormat="1" ht="10.199999999999999">
      <c r="A14" s="2" t="s">
        <v>147</v>
      </c>
      <c r="B14" s="319">
        <v>441</v>
      </c>
      <c r="C14" s="319">
        <v>437</v>
      </c>
      <c r="D14" s="319">
        <v>439</v>
      </c>
      <c r="E14" s="319">
        <v>443</v>
      </c>
      <c r="F14" s="319">
        <v>430</v>
      </c>
      <c r="G14" s="319">
        <v>429</v>
      </c>
      <c r="H14" s="319">
        <v>450</v>
      </c>
      <c r="I14" s="319">
        <v>443</v>
      </c>
      <c r="J14" s="319">
        <v>466</v>
      </c>
      <c r="K14" s="319">
        <v>469</v>
      </c>
      <c r="L14" s="319">
        <v>450</v>
      </c>
      <c r="M14" s="319">
        <v>435</v>
      </c>
      <c r="N14" s="319">
        <v>459</v>
      </c>
      <c r="O14" s="320">
        <v>441</v>
      </c>
      <c r="P14" s="444">
        <v>453</v>
      </c>
      <c r="Q14" s="444">
        <v>454</v>
      </c>
    </row>
    <row r="15" spans="1:49" s="2" customFormat="1" ht="10.199999999999999">
      <c r="A15" s="2" t="s">
        <v>148</v>
      </c>
      <c r="B15" s="319">
        <v>9390</v>
      </c>
      <c r="C15" s="319">
        <v>9189</v>
      </c>
      <c r="D15" s="319">
        <v>9070</v>
      </c>
      <c r="E15" s="319">
        <v>9055</v>
      </c>
      <c r="F15" s="319">
        <v>9022</v>
      </c>
      <c r="G15" s="319">
        <v>8977</v>
      </c>
      <c r="H15" s="319">
        <v>9098</v>
      </c>
      <c r="I15" s="319">
        <v>9166</v>
      </c>
      <c r="J15" s="319">
        <v>9209</v>
      </c>
      <c r="K15" s="319">
        <v>9332</v>
      </c>
      <c r="L15" s="319">
        <v>9330</v>
      </c>
      <c r="M15" s="319">
        <v>9282</v>
      </c>
      <c r="N15" s="319">
        <v>9420</v>
      </c>
      <c r="O15" s="320">
        <v>9127</v>
      </c>
      <c r="P15" s="444">
        <v>9294</v>
      </c>
      <c r="Q15" s="444">
        <v>9714</v>
      </c>
    </row>
    <row r="16" spans="1:49" s="2" customFormat="1" ht="10.199999999999999">
      <c r="A16" s="2" t="s">
        <v>149</v>
      </c>
      <c r="B16" s="319">
        <v>1468</v>
      </c>
      <c r="C16" s="319">
        <v>1482</v>
      </c>
      <c r="D16" s="319">
        <v>1462</v>
      </c>
      <c r="E16" s="319">
        <v>1432</v>
      </c>
      <c r="F16" s="319">
        <v>1445</v>
      </c>
      <c r="G16" s="319">
        <v>1402</v>
      </c>
      <c r="H16" s="319">
        <v>1440</v>
      </c>
      <c r="I16" s="319">
        <v>1410</v>
      </c>
      <c r="J16" s="319">
        <v>1412</v>
      </c>
      <c r="K16" s="319">
        <v>1392</v>
      </c>
      <c r="L16" s="319">
        <v>1395</v>
      </c>
      <c r="M16" s="319">
        <v>1405</v>
      </c>
      <c r="N16" s="319">
        <v>1413</v>
      </c>
      <c r="O16" s="320">
        <v>1416</v>
      </c>
      <c r="P16" s="444">
        <v>1467</v>
      </c>
      <c r="Q16" s="444">
        <v>1459</v>
      </c>
      <c r="R16" s="321"/>
    </row>
    <row r="17" spans="1:18" s="2" customFormat="1" ht="10.199999999999999">
      <c r="A17" s="2" t="s">
        <v>150</v>
      </c>
      <c r="B17" s="319">
        <v>712</v>
      </c>
      <c r="C17" s="319">
        <v>720</v>
      </c>
      <c r="D17" s="319">
        <v>737</v>
      </c>
      <c r="E17" s="319">
        <v>721</v>
      </c>
      <c r="F17" s="319">
        <v>725</v>
      </c>
      <c r="G17" s="319">
        <v>683</v>
      </c>
      <c r="H17" s="319">
        <v>696</v>
      </c>
      <c r="I17" s="319">
        <v>713</v>
      </c>
      <c r="J17" s="319">
        <v>717</v>
      </c>
      <c r="K17" s="319">
        <v>744</v>
      </c>
      <c r="L17" s="319">
        <v>723</v>
      </c>
      <c r="M17" s="319">
        <v>734</v>
      </c>
      <c r="N17" s="319">
        <v>708</v>
      </c>
      <c r="O17" s="320">
        <v>704</v>
      </c>
      <c r="P17" s="444">
        <v>728</v>
      </c>
      <c r="Q17" s="444">
        <v>732</v>
      </c>
      <c r="R17" s="321"/>
    </row>
    <row r="18" spans="1:18" s="2" customFormat="1" ht="10.199999999999999">
      <c r="A18" s="2" t="s">
        <v>151</v>
      </c>
      <c r="B18" s="319">
        <v>1201</v>
      </c>
      <c r="C18" s="319">
        <v>1189</v>
      </c>
      <c r="D18" s="319">
        <v>1166</v>
      </c>
      <c r="E18" s="319">
        <v>1175</v>
      </c>
      <c r="F18" s="319">
        <v>1199</v>
      </c>
      <c r="G18" s="319">
        <v>1166</v>
      </c>
      <c r="H18" s="319">
        <v>1179</v>
      </c>
      <c r="I18" s="319">
        <v>1180</v>
      </c>
      <c r="J18" s="319">
        <v>1190</v>
      </c>
      <c r="K18" s="319">
        <v>1203</v>
      </c>
      <c r="L18" s="319">
        <v>1215</v>
      </c>
      <c r="M18" s="319">
        <v>1168</v>
      </c>
      <c r="N18" s="319">
        <v>1125</v>
      </c>
      <c r="O18" s="320">
        <v>1096</v>
      </c>
      <c r="P18" s="444">
        <v>1137</v>
      </c>
      <c r="Q18" s="444">
        <v>1124</v>
      </c>
      <c r="R18" s="321"/>
    </row>
    <row r="19" spans="1:18" s="2" customFormat="1" ht="10.199999999999999">
      <c r="A19" s="2" t="s">
        <v>152</v>
      </c>
      <c r="B19" s="319">
        <v>388</v>
      </c>
      <c r="C19" s="319">
        <v>398</v>
      </c>
      <c r="D19" s="319">
        <v>411</v>
      </c>
      <c r="E19" s="319">
        <v>407</v>
      </c>
      <c r="F19" s="319">
        <v>403</v>
      </c>
      <c r="G19" s="319">
        <v>395</v>
      </c>
      <c r="H19" s="319">
        <v>391</v>
      </c>
      <c r="I19" s="319">
        <v>392</v>
      </c>
      <c r="J19" s="319">
        <v>396</v>
      </c>
      <c r="K19" s="319">
        <v>385</v>
      </c>
      <c r="L19" s="319">
        <v>383</v>
      </c>
      <c r="M19" s="319">
        <v>390</v>
      </c>
      <c r="N19" s="319">
        <v>382</v>
      </c>
      <c r="O19" s="320">
        <v>381</v>
      </c>
      <c r="P19" s="444">
        <v>375</v>
      </c>
      <c r="Q19" s="444">
        <v>374</v>
      </c>
      <c r="R19" s="321"/>
    </row>
    <row r="20" spans="1:18" s="2" customFormat="1" ht="10.199999999999999">
      <c r="A20" s="2" t="s">
        <v>153</v>
      </c>
      <c r="B20" s="319">
        <v>3388</v>
      </c>
      <c r="C20" s="319">
        <v>3292</v>
      </c>
      <c r="D20" s="319">
        <v>3203</v>
      </c>
      <c r="E20" s="319">
        <v>3147</v>
      </c>
      <c r="F20" s="319">
        <v>3125</v>
      </c>
      <c r="G20" s="319">
        <v>3134</v>
      </c>
      <c r="H20" s="319">
        <v>3210</v>
      </c>
      <c r="I20" s="319">
        <v>3167</v>
      </c>
      <c r="J20" s="319">
        <v>3284</v>
      </c>
      <c r="K20" s="319">
        <v>3215</v>
      </c>
      <c r="L20" s="319">
        <v>3185</v>
      </c>
      <c r="M20" s="319">
        <v>3211</v>
      </c>
      <c r="N20" s="319">
        <v>3278</v>
      </c>
      <c r="O20" s="320">
        <v>3461</v>
      </c>
      <c r="P20" s="444">
        <v>3627</v>
      </c>
      <c r="Q20" s="444">
        <v>3576</v>
      </c>
      <c r="R20" s="321"/>
    </row>
    <row r="21" spans="1:18" s="2" customFormat="1" ht="10.199999999999999">
      <c r="A21" s="2" t="s">
        <v>154</v>
      </c>
      <c r="B21" s="319">
        <v>847</v>
      </c>
      <c r="C21" s="319">
        <v>858</v>
      </c>
      <c r="D21" s="319">
        <v>832</v>
      </c>
      <c r="E21" s="319">
        <v>811</v>
      </c>
      <c r="F21" s="319">
        <v>817</v>
      </c>
      <c r="G21" s="319">
        <v>825</v>
      </c>
      <c r="H21" s="319">
        <v>845</v>
      </c>
      <c r="I21" s="319">
        <v>842</v>
      </c>
      <c r="J21" s="319">
        <v>854</v>
      </c>
      <c r="K21" s="319">
        <v>857</v>
      </c>
      <c r="L21" s="319">
        <v>847</v>
      </c>
      <c r="M21" s="319">
        <v>818</v>
      </c>
      <c r="N21" s="319">
        <v>836</v>
      </c>
      <c r="O21" s="320">
        <v>798</v>
      </c>
      <c r="P21" s="444">
        <v>823</v>
      </c>
      <c r="Q21" s="444">
        <v>844</v>
      </c>
      <c r="R21" s="321"/>
    </row>
    <row r="22" spans="1:18" s="2" customFormat="1" ht="10.199999999999999">
      <c r="A22" s="2" t="s">
        <v>155</v>
      </c>
      <c r="B22" s="319">
        <v>406</v>
      </c>
      <c r="C22" s="319">
        <v>423</v>
      </c>
      <c r="D22" s="319">
        <v>403</v>
      </c>
      <c r="E22" s="319">
        <v>377</v>
      </c>
      <c r="F22" s="319">
        <v>366</v>
      </c>
      <c r="G22" s="319">
        <v>346</v>
      </c>
      <c r="H22" s="319">
        <v>342</v>
      </c>
      <c r="I22" s="319">
        <v>354</v>
      </c>
      <c r="J22" s="319">
        <v>352</v>
      </c>
      <c r="K22" s="319">
        <v>351</v>
      </c>
      <c r="L22" s="319">
        <v>331</v>
      </c>
      <c r="M22" s="319">
        <v>326</v>
      </c>
      <c r="N22" s="319">
        <v>329</v>
      </c>
      <c r="O22" s="320">
        <v>317</v>
      </c>
      <c r="P22" s="444">
        <v>347</v>
      </c>
      <c r="Q22" s="444">
        <v>336</v>
      </c>
      <c r="R22" s="321"/>
    </row>
    <row r="23" spans="1:18" s="2" customFormat="1" ht="10.199999999999999">
      <c r="A23" s="2" t="s">
        <v>156</v>
      </c>
      <c r="B23" s="319">
        <v>1435</v>
      </c>
      <c r="C23" s="319">
        <v>1417</v>
      </c>
      <c r="D23" s="319">
        <v>1411</v>
      </c>
      <c r="E23" s="319">
        <v>1391</v>
      </c>
      <c r="F23" s="319">
        <v>1405</v>
      </c>
      <c r="G23" s="319">
        <v>1410</v>
      </c>
      <c r="H23" s="319">
        <v>1431</v>
      </c>
      <c r="I23" s="319">
        <v>1417</v>
      </c>
      <c r="J23" s="319">
        <v>1405</v>
      </c>
      <c r="K23" s="319">
        <v>1449</v>
      </c>
      <c r="L23" s="319">
        <v>1476</v>
      </c>
      <c r="M23" s="319">
        <v>1417</v>
      </c>
      <c r="N23" s="319">
        <v>1466</v>
      </c>
      <c r="O23" s="320">
        <v>1467</v>
      </c>
      <c r="P23" s="444">
        <v>1438</v>
      </c>
      <c r="Q23" s="444">
        <v>1479</v>
      </c>
      <c r="R23" s="321"/>
    </row>
    <row r="24" spans="1:18" s="2" customFormat="1" ht="10.199999999999999">
      <c r="A24" s="2" t="s">
        <v>157</v>
      </c>
      <c r="B24" s="319">
        <v>1519</v>
      </c>
      <c r="C24" s="319">
        <v>1467</v>
      </c>
      <c r="D24" s="319">
        <v>1459</v>
      </c>
      <c r="E24" s="319">
        <v>1460</v>
      </c>
      <c r="F24" s="319">
        <v>1446</v>
      </c>
      <c r="G24" s="319">
        <v>1469</v>
      </c>
      <c r="H24" s="319">
        <v>1496</v>
      </c>
      <c r="I24" s="319">
        <v>1493</v>
      </c>
      <c r="J24" s="319">
        <v>1483</v>
      </c>
      <c r="K24" s="319">
        <v>1489</v>
      </c>
      <c r="L24" s="319">
        <v>1453</v>
      </c>
      <c r="M24" s="319">
        <v>1469</v>
      </c>
      <c r="N24" s="319">
        <v>1472</v>
      </c>
      <c r="O24" s="320">
        <v>1421</v>
      </c>
      <c r="P24" s="444">
        <v>1446</v>
      </c>
      <c r="Q24" s="444">
        <v>1430</v>
      </c>
      <c r="R24" s="321"/>
    </row>
    <row r="25" spans="1:18" s="32" customFormat="1" ht="10.199999999999999">
      <c r="A25" s="32" t="s">
        <v>158</v>
      </c>
      <c r="B25" s="319">
        <v>811</v>
      </c>
      <c r="C25" s="319">
        <v>765</v>
      </c>
      <c r="D25" s="319">
        <v>734</v>
      </c>
      <c r="E25" s="319">
        <v>724</v>
      </c>
      <c r="F25" s="319">
        <v>712</v>
      </c>
      <c r="G25" s="319">
        <v>727</v>
      </c>
      <c r="H25" s="319">
        <v>722</v>
      </c>
      <c r="I25" s="319">
        <v>694</v>
      </c>
      <c r="J25" s="319">
        <v>719</v>
      </c>
      <c r="K25" s="319">
        <v>721</v>
      </c>
      <c r="L25" s="319">
        <v>704</v>
      </c>
      <c r="M25" s="319">
        <v>712</v>
      </c>
      <c r="N25" s="319">
        <v>712</v>
      </c>
      <c r="O25" s="320">
        <v>706</v>
      </c>
      <c r="P25" s="444">
        <v>732</v>
      </c>
      <c r="Q25" s="444">
        <v>740</v>
      </c>
      <c r="R25" s="321"/>
    </row>
    <row r="26" spans="1:18" s="2" customFormat="1" ht="10.199999999999999">
      <c r="A26" s="2" t="s">
        <v>159</v>
      </c>
      <c r="B26" s="319">
        <v>2454</v>
      </c>
      <c r="C26" s="319">
        <v>2451</v>
      </c>
      <c r="D26" s="319">
        <v>2411</v>
      </c>
      <c r="E26" s="319">
        <v>2387</v>
      </c>
      <c r="F26" s="319">
        <v>2491</v>
      </c>
      <c r="G26" s="319">
        <v>2460</v>
      </c>
      <c r="H26" s="319">
        <v>2453</v>
      </c>
      <c r="I26" s="319">
        <v>2453</v>
      </c>
      <c r="J26" s="319">
        <v>2439</v>
      </c>
      <c r="K26" s="319">
        <v>2527</v>
      </c>
      <c r="L26" s="319">
        <v>2494</v>
      </c>
      <c r="M26" s="319">
        <v>2454</v>
      </c>
      <c r="N26" s="319">
        <v>2503</v>
      </c>
      <c r="O26" s="320">
        <v>2494</v>
      </c>
      <c r="P26" s="444">
        <v>2521</v>
      </c>
      <c r="Q26" s="444">
        <v>2547</v>
      </c>
      <c r="R26" s="321"/>
    </row>
    <row r="27" spans="1:18" s="2" customFormat="1" ht="10.199999999999999">
      <c r="A27" s="2" t="s">
        <v>160</v>
      </c>
      <c r="B27" s="319">
        <v>2720</v>
      </c>
      <c r="C27" s="319">
        <v>2671</v>
      </c>
      <c r="D27" s="319">
        <v>2712</v>
      </c>
      <c r="E27" s="319">
        <v>2653</v>
      </c>
      <c r="F27" s="319">
        <v>2606</v>
      </c>
      <c r="G27" s="319">
        <v>2610</v>
      </c>
      <c r="H27" s="319">
        <v>2601</v>
      </c>
      <c r="I27" s="319">
        <v>2602</v>
      </c>
      <c r="J27" s="319">
        <v>2661</v>
      </c>
      <c r="K27" s="319">
        <v>2673</v>
      </c>
      <c r="L27" s="319">
        <v>2621</v>
      </c>
      <c r="M27" s="319">
        <v>2559</v>
      </c>
      <c r="N27" s="319">
        <v>2621</v>
      </c>
      <c r="O27" s="320">
        <v>2572</v>
      </c>
      <c r="P27" s="444">
        <v>2583</v>
      </c>
      <c r="Q27" s="444">
        <v>2634</v>
      </c>
      <c r="R27" s="321"/>
    </row>
    <row r="28" spans="1:18" s="2" customFormat="1" ht="10.199999999999999">
      <c r="A28" s="2" t="s">
        <v>161</v>
      </c>
      <c r="B28" s="319">
        <v>622</v>
      </c>
      <c r="C28" s="319">
        <v>630</v>
      </c>
      <c r="D28" s="319">
        <v>638</v>
      </c>
      <c r="E28" s="319">
        <v>638</v>
      </c>
      <c r="F28" s="319">
        <v>626</v>
      </c>
      <c r="G28" s="319">
        <v>624</v>
      </c>
      <c r="H28" s="319">
        <v>649</v>
      </c>
      <c r="I28" s="319">
        <v>640</v>
      </c>
      <c r="J28" s="319">
        <v>655</v>
      </c>
      <c r="K28" s="319">
        <v>672</v>
      </c>
      <c r="L28" s="319">
        <v>646</v>
      </c>
      <c r="M28" s="319">
        <v>628</v>
      </c>
      <c r="N28" s="319">
        <v>626</v>
      </c>
      <c r="O28" s="320">
        <v>595</v>
      </c>
      <c r="P28" s="444">
        <v>618</v>
      </c>
      <c r="Q28" s="444">
        <v>661</v>
      </c>
      <c r="R28" s="321"/>
    </row>
    <row r="29" spans="1:18" s="2" customFormat="1" ht="10.199999999999999">
      <c r="A29" s="2" t="s">
        <v>162</v>
      </c>
      <c r="B29" s="319">
        <v>1414</v>
      </c>
      <c r="C29" s="319">
        <v>1426</v>
      </c>
      <c r="D29" s="319">
        <v>1492</v>
      </c>
      <c r="E29" s="319">
        <v>1492</v>
      </c>
      <c r="F29" s="319">
        <v>1516</v>
      </c>
      <c r="G29" s="319">
        <v>1555</v>
      </c>
      <c r="H29" s="319">
        <v>1512</v>
      </c>
      <c r="I29" s="319">
        <v>1526</v>
      </c>
      <c r="J29" s="319">
        <v>1522</v>
      </c>
      <c r="K29" s="319">
        <v>1557</v>
      </c>
      <c r="L29" s="319">
        <v>1549</v>
      </c>
      <c r="M29" s="319">
        <v>1511</v>
      </c>
      <c r="N29" s="319">
        <v>1505</v>
      </c>
      <c r="O29" s="320">
        <v>1464</v>
      </c>
      <c r="P29" s="444">
        <v>1468</v>
      </c>
      <c r="Q29" s="444">
        <v>1501</v>
      </c>
      <c r="R29" s="321"/>
    </row>
    <row r="30" spans="1:18" s="2" customFormat="1" ht="10.199999999999999">
      <c r="A30" s="2" t="s">
        <v>163</v>
      </c>
      <c r="B30" s="319">
        <v>1174</v>
      </c>
      <c r="C30" s="319">
        <v>1169</v>
      </c>
      <c r="D30" s="319">
        <v>1163</v>
      </c>
      <c r="E30" s="319">
        <v>1159</v>
      </c>
      <c r="F30" s="319">
        <v>1176</v>
      </c>
      <c r="G30" s="319">
        <v>1161</v>
      </c>
      <c r="H30" s="319">
        <v>1165</v>
      </c>
      <c r="I30" s="319">
        <v>1205</v>
      </c>
      <c r="J30" s="319">
        <v>1205</v>
      </c>
      <c r="K30" s="319">
        <v>1188</v>
      </c>
      <c r="L30" s="319">
        <v>1145</v>
      </c>
      <c r="M30" s="319">
        <v>1122</v>
      </c>
      <c r="N30" s="319">
        <v>1117</v>
      </c>
      <c r="O30" s="320">
        <v>1097</v>
      </c>
      <c r="P30" s="444">
        <v>1100</v>
      </c>
      <c r="Q30" s="444">
        <v>1099</v>
      </c>
      <c r="R30" s="321"/>
    </row>
    <row r="31" spans="1:18" s="2" customFormat="1" ht="10.199999999999999">
      <c r="A31" s="2" t="s">
        <v>164</v>
      </c>
      <c r="B31" s="322" t="s">
        <v>166</v>
      </c>
      <c r="C31" s="322" t="s">
        <v>166</v>
      </c>
      <c r="D31" s="322" t="s">
        <v>166</v>
      </c>
      <c r="E31" s="322" t="s">
        <v>166</v>
      </c>
      <c r="F31" s="322" t="s">
        <v>166</v>
      </c>
      <c r="G31" s="322" t="s">
        <v>166</v>
      </c>
      <c r="H31" s="322" t="s">
        <v>166</v>
      </c>
      <c r="I31" s="322" t="s">
        <v>166</v>
      </c>
      <c r="J31" s="322" t="s">
        <v>166</v>
      </c>
      <c r="K31" s="322" t="s">
        <v>166</v>
      </c>
      <c r="L31" s="322" t="s">
        <v>166</v>
      </c>
      <c r="M31" s="322" t="s">
        <v>166</v>
      </c>
      <c r="N31" s="322" t="s">
        <v>166</v>
      </c>
      <c r="O31" s="323" t="s">
        <v>166</v>
      </c>
      <c r="P31" s="445" t="s">
        <v>166</v>
      </c>
      <c r="Q31" s="444" t="s">
        <v>166</v>
      </c>
      <c r="R31" s="321"/>
    </row>
    <row r="32" spans="1:18" s="2" customFormat="1" ht="10.199999999999999">
      <c r="B32" s="319"/>
      <c r="C32" s="319"/>
      <c r="D32" s="319"/>
      <c r="E32" s="319"/>
      <c r="F32" s="319"/>
      <c r="G32" s="319"/>
      <c r="H32" s="319"/>
      <c r="I32" s="319"/>
      <c r="J32" s="319"/>
      <c r="K32" s="319"/>
      <c r="L32" s="319"/>
      <c r="M32" s="319"/>
      <c r="N32" s="319"/>
      <c r="O32" s="320"/>
      <c r="P32" s="445"/>
      <c r="Q32" s="444"/>
      <c r="R32" s="321"/>
    </row>
    <row r="33" spans="1:64" s="2" customFormat="1" ht="12" customHeight="1">
      <c r="A33" s="31" t="s">
        <v>9</v>
      </c>
      <c r="B33" s="324">
        <v>33745</v>
      </c>
      <c r="C33" s="324">
        <v>33374</v>
      </c>
      <c r="D33" s="324">
        <v>33085</v>
      </c>
      <c r="E33" s="324">
        <v>32805</v>
      </c>
      <c r="F33" s="324">
        <v>32847</v>
      </c>
      <c r="G33" s="324">
        <v>32659</v>
      </c>
      <c r="H33" s="324">
        <v>32995</v>
      </c>
      <c r="I33" s="324">
        <v>33040</v>
      </c>
      <c r="J33" s="324">
        <v>33372</v>
      </c>
      <c r="K33" s="324">
        <v>33681</v>
      </c>
      <c r="L33" s="324">
        <v>33349</v>
      </c>
      <c r="M33" s="324">
        <v>32978</v>
      </c>
      <c r="N33" s="324">
        <v>33401</v>
      </c>
      <c r="O33" s="325">
        <v>32934</v>
      </c>
      <c r="P33" s="419">
        <v>33512</v>
      </c>
      <c r="Q33" s="326">
        <v>34151</v>
      </c>
      <c r="R33" s="326"/>
    </row>
    <row r="34" spans="1:64" s="2" customFormat="1" ht="12" customHeight="1">
      <c r="A34" s="31" t="s">
        <v>24</v>
      </c>
      <c r="B34" s="324">
        <v>136401</v>
      </c>
      <c r="C34" s="324">
        <v>138074</v>
      </c>
      <c r="D34" s="324">
        <v>140564</v>
      </c>
      <c r="E34" s="324">
        <v>143554</v>
      </c>
      <c r="F34" s="324">
        <v>145120</v>
      </c>
      <c r="G34" s="324">
        <v>145969</v>
      </c>
      <c r="H34" s="324">
        <v>147227</v>
      </c>
      <c r="I34" s="324">
        <v>148998</v>
      </c>
      <c r="J34" s="324">
        <v>150786</v>
      </c>
      <c r="K34" s="324">
        <v>150559</v>
      </c>
      <c r="L34" s="324">
        <v>151017</v>
      </c>
      <c r="M34" s="324">
        <v>150858</v>
      </c>
      <c r="N34" s="324">
        <v>151412</v>
      </c>
      <c r="O34" s="325">
        <v>152078</v>
      </c>
      <c r="P34" s="419">
        <v>154956</v>
      </c>
      <c r="Q34" s="419">
        <v>156461</v>
      </c>
      <c r="R34" s="326"/>
    </row>
    <row r="35" spans="1:64" s="2" customFormat="1" ht="12" customHeight="1">
      <c r="A35" s="31" t="s">
        <v>25</v>
      </c>
      <c r="B35" s="324">
        <v>69033</v>
      </c>
      <c r="C35" s="324">
        <v>69322</v>
      </c>
      <c r="D35" s="324">
        <v>70113</v>
      </c>
      <c r="E35" s="324">
        <v>70291</v>
      </c>
      <c r="F35" s="324">
        <v>70505</v>
      </c>
      <c r="G35" s="324">
        <v>70000</v>
      </c>
      <c r="H35" s="324">
        <v>70246</v>
      </c>
      <c r="I35" s="324">
        <v>71466</v>
      </c>
      <c r="J35" s="324">
        <v>72658</v>
      </c>
      <c r="K35" s="324">
        <v>73117</v>
      </c>
      <c r="L35" s="324">
        <v>73007</v>
      </c>
      <c r="M35" s="324">
        <v>71016</v>
      </c>
      <c r="N35" s="324">
        <v>72884</v>
      </c>
      <c r="O35" s="325">
        <v>73463</v>
      </c>
      <c r="P35" s="419">
        <v>75166</v>
      </c>
      <c r="Q35" s="419">
        <v>77466</v>
      </c>
      <c r="R35" s="326"/>
    </row>
    <row r="36" spans="1:64" s="2" customFormat="1" ht="12" customHeight="1">
      <c r="A36" s="31" t="s">
        <v>26</v>
      </c>
      <c r="B36" s="324">
        <v>239179</v>
      </c>
      <c r="C36" s="324">
        <v>240770</v>
      </c>
      <c r="D36" s="324">
        <v>243762</v>
      </c>
      <c r="E36" s="324">
        <v>246650</v>
      </c>
      <c r="F36" s="324">
        <v>248472</v>
      </c>
      <c r="G36" s="324">
        <v>248628</v>
      </c>
      <c r="H36" s="324">
        <v>250468</v>
      </c>
      <c r="I36" s="324">
        <v>253504</v>
      </c>
      <c r="J36" s="324">
        <v>256816</v>
      </c>
      <c r="K36" s="324">
        <v>257357</v>
      </c>
      <c r="L36" s="324">
        <v>257373</v>
      </c>
      <c r="M36" s="324">
        <v>254852</v>
      </c>
      <c r="N36" s="324">
        <v>257697</v>
      </c>
      <c r="O36" s="325">
        <v>258475</v>
      </c>
      <c r="P36" s="419">
        <v>263634</v>
      </c>
      <c r="Q36" s="419">
        <v>266903</v>
      </c>
      <c r="R36" s="326"/>
    </row>
    <row r="37" spans="1:64" s="2" customFormat="1" ht="12" customHeight="1">
      <c r="A37" s="31"/>
      <c r="B37" s="324"/>
      <c r="C37" s="324"/>
      <c r="D37" s="324"/>
      <c r="E37" s="324"/>
      <c r="F37" s="324"/>
      <c r="G37" s="324"/>
      <c r="H37" s="324"/>
      <c r="I37" s="324"/>
      <c r="J37" s="324"/>
      <c r="K37" s="324"/>
      <c r="L37" s="324"/>
      <c r="M37" s="324"/>
      <c r="N37" s="324"/>
      <c r="O37" s="325"/>
      <c r="P37" s="419"/>
      <c r="Q37" s="419"/>
      <c r="R37" s="326"/>
    </row>
    <row r="38" spans="1:64" s="1" customFormat="1" ht="10.199999999999999">
      <c r="A38" s="327" t="s">
        <v>27</v>
      </c>
      <c r="B38" s="328">
        <v>14.108680109875868</v>
      </c>
      <c r="C38" s="328">
        <v>13.861361465298833</v>
      </c>
      <c r="D38" s="328">
        <v>13.572665140587951</v>
      </c>
      <c r="E38" s="328">
        <v>13.300222988039733</v>
      </c>
      <c r="F38" s="328">
        <v>13.219598184101228</v>
      </c>
      <c r="G38" s="328">
        <v>13.135688659362582</v>
      </c>
      <c r="H38" s="328">
        <v>13.173339508440199</v>
      </c>
      <c r="I38" s="328">
        <v>13.033324917950011</v>
      </c>
      <c r="J38" s="328">
        <v>12.994517475546694</v>
      </c>
      <c r="K38" s="328">
        <v>13.087267880803708</v>
      </c>
      <c r="L38" s="328">
        <v>12.957458630081634</v>
      </c>
      <c r="M38" s="328">
        <v>12.940059328551474</v>
      </c>
      <c r="N38" s="328">
        <v>12.961346076981881</v>
      </c>
      <c r="O38" s="329">
        <v>12.741657800560983</v>
      </c>
      <c r="P38" s="446">
        <v>12.741657800560983</v>
      </c>
      <c r="Q38" s="357">
        <v>12.795285178510547</v>
      </c>
      <c r="R38" s="330"/>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row>
    <row r="39" spans="1:64" s="1" customFormat="1" ht="10.199999999999999">
      <c r="A39" s="331"/>
      <c r="B39" s="332"/>
      <c r="C39" s="332"/>
      <c r="D39" s="332"/>
      <c r="E39" s="332"/>
      <c r="F39" s="332"/>
      <c r="G39" s="332"/>
      <c r="H39" s="332"/>
      <c r="I39" s="332"/>
      <c r="J39" s="332"/>
      <c r="K39" s="332"/>
      <c r="L39" s="332"/>
      <c r="M39" s="332"/>
      <c r="N39" s="332"/>
      <c r="O39" s="333"/>
      <c r="P39" s="362"/>
      <c r="Q39" s="449"/>
      <c r="R39" s="334"/>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row>
    <row r="40" spans="1:64" s="211" customFormat="1" ht="22.5" customHeight="1">
      <c r="A40" s="613" t="s">
        <v>185</v>
      </c>
      <c r="B40" s="613"/>
      <c r="C40" s="613"/>
      <c r="D40" s="613"/>
      <c r="E40" s="613"/>
      <c r="F40" s="613"/>
      <c r="G40" s="613"/>
      <c r="H40" s="613"/>
      <c r="I40" s="613"/>
      <c r="J40" s="613"/>
      <c r="K40" s="613"/>
      <c r="L40" s="613"/>
      <c r="M40" s="613"/>
      <c r="N40" s="613"/>
      <c r="O40" s="613"/>
      <c r="P40" s="559"/>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row>
    <row r="41" spans="1:64" s="303" customFormat="1" ht="10.199999999999999">
      <c r="A41" s="25" t="s">
        <v>182</v>
      </c>
      <c r="B41" s="25"/>
      <c r="C41" s="25"/>
      <c r="D41" s="25"/>
      <c r="E41" s="25"/>
      <c r="F41" s="25"/>
      <c r="G41" s="25"/>
      <c r="H41" s="25"/>
      <c r="I41" s="25"/>
      <c r="J41" s="25"/>
      <c r="K41" s="25"/>
      <c r="L41" s="25"/>
      <c r="M41" s="25"/>
      <c r="N41" s="25"/>
      <c r="O41" s="25"/>
      <c r="P41" s="72"/>
      <c r="Q41" s="302"/>
      <c r="R41" s="302"/>
      <c r="S41" s="302"/>
      <c r="T41" s="302"/>
      <c r="U41" s="302"/>
      <c r="V41" s="302"/>
      <c r="W41" s="302"/>
      <c r="X41" s="302"/>
      <c r="Y41" s="302"/>
      <c r="Z41" s="302"/>
      <c r="AA41" s="302"/>
      <c r="AB41" s="302"/>
      <c r="AC41" s="302"/>
      <c r="AD41" s="302"/>
      <c r="AE41" s="302"/>
      <c r="AF41" s="302"/>
      <c r="AG41" s="302"/>
      <c r="AH41" s="302"/>
      <c r="AI41" s="302"/>
      <c r="AJ41" s="302"/>
      <c r="AK41" s="302"/>
      <c r="AL41" s="302"/>
      <c r="AM41" s="302"/>
      <c r="AN41" s="302"/>
      <c r="AO41" s="302"/>
      <c r="AP41" s="302"/>
      <c r="AQ41" s="302"/>
      <c r="AR41" s="302"/>
      <c r="AS41" s="302"/>
      <c r="AT41" s="302"/>
      <c r="AU41" s="302"/>
      <c r="AV41" s="302"/>
    </row>
    <row r="42" spans="1:64">
      <c r="A42" s="69" t="s">
        <v>189</v>
      </c>
      <c r="B42" s="1"/>
      <c r="C42" s="1"/>
      <c r="D42" s="1"/>
      <c r="E42" s="1"/>
      <c r="F42" s="1"/>
      <c r="G42" s="1"/>
      <c r="H42" s="1"/>
      <c r="I42" s="1"/>
      <c r="J42" s="1"/>
      <c r="K42" s="1"/>
      <c r="L42" s="1"/>
      <c r="M42" s="1"/>
      <c r="N42" s="1"/>
      <c r="O42" s="2"/>
      <c r="P42" s="302"/>
    </row>
    <row r="43" spans="1:64" s="1" customFormat="1">
      <c r="A43" s="4"/>
      <c r="B43" s="4"/>
      <c r="C43" s="4"/>
      <c r="D43" s="4"/>
      <c r="E43" s="4"/>
      <c r="F43" s="4"/>
      <c r="G43" s="4"/>
      <c r="H43" s="4"/>
      <c r="I43" s="4"/>
      <c r="J43" s="4"/>
      <c r="K43" s="4"/>
      <c r="L43" s="4"/>
      <c r="M43" s="4"/>
      <c r="N43" s="4"/>
      <c r="O43" s="4"/>
      <c r="P43" s="5"/>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64" s="303" customFormat="1" ht="10.199999999999999">
      <c r="A44" s="76" t="s">
        <v>218</v>
      </c>
      <c r="B44" s="77"/>
      <c r="C44" s="77"/>
      <c r="D44" s="77"/>
      <c r="E44" s="77"/>
      <c r="F44" s="77"/>
      <c r="G44" s="77"/>
      <c r="H44" s="77"/>
      <c r="I44" s="77"/>
      <c r="J44" s="77"/>
      <c r="K44" s="77"/>
      <c r="L44" s="77"/>
      <c r="M44" s="77"/>
      <c r="N44" s="77"/>
      <c r="O44" s="77"/>
      <c r="P44" s="77"/>
      <c r="Q44" s="77"/>
      <c r="R44" s="77"/>
      <c r="S44" s="302"/>
      <c r="T44" s="302"/>
      <c r="U44" s="302"/>
      <c r="V44" s="302"/>
      <c r="W44" s="302"/>
      <c r="X44" s="302"/>
      <c r="Y44" s="302"/>
      <c r="Z44" s="302"/>
      <c r="AA44" s="302"/>
      <c r="AB44" s="302"/>
      <c r="AC44" s="302"/>
      <c r="AD44" s="302"/>
      <c r="AE44" s="302"/>
      <c r="AF44" s="302"/>
      <c r="AG44" s="302"/>
      <c r="AH44" s="302"/>
      <c r="AI44" s="302"/>
      <c r="AJ44" s="302"/>
      <c r="AK44" s="302"/>
      <c r="AL44" s="302"/>
      <c r="AM44" s="302"/>
      <c r="AN44" s="302"/>
      <c r="AO44" s="302"/>
      <c r="AP44" s="302"/>
      <c r="AQ44" s="302"/>
      <c r="AR44" s="302"/>
      <c r="AS44" s="302"/>
      <c r="AT44" s="302"/>
      <c r="AU44" s="302"/>
      <c r="AV44" s="302"/>
    </row>
    <row r="45" spans="1:64" s="335" customFormat="1" ht="19.5" customHeight="1">
      <c r="A45" s="303"/>
      <c r="B45" s="1"/>
      <c r="C45" s="1"/>
      <c r="D45" s="1"/>
      <c r="E45" s="1"/>
      <c r="F45" s="1"/>
      <c r="G45" s="1"/>
      <c r="H45" s="1"/>
      <c r="I45" s="1"/>
      <c r="J45" s="1"/>
      <c r="K45" s="1"/>
      <c r="L45" s="1"/>
      <c r="M45" s="1"/>
      <c r="N45" s="1"/>
      <c r="O45" s="2"/>
      <c r="P45" s="302"/>
      <c r="R45" s="441"/>
      <c r="S45" s="441"/>
      <c r="T45" s="622"/>
      <c r="U45" s="622"/>
    </row>
    <row r="46" spans="1:64" s="335" customFormat="1" ht="28.5" customHeight="1">
      <c r="A46" s="620" t="s">
        <v>22</v>
      </c>
      <c r="B46" s="616">
        <v>2008</v>
      </c>
      <c r="C46" s="616">
        <v>2009</v>
      </c>
      <c r="D46" s="616">
        <v>2010</v>
      </c>
      <c r="E46" s="616">
        <v>2011</v>
      </c>
      <c r="F46" s="618">
        <v>2012</v>
      </c>
      <c r="G46" s="618">
        <v>2013</v>
      </c>
      <c r="H46" s="618">
        <v>2014</v>
      </c>
      <c r="I46" s="618">
        <v>2015</v>
      </c>
      <c r="J46" s="618">
        <v>2016</v>
      </c>
      <c r="K46" s="618">
        <v>2017</v>
      </c>
      <c r="L46" s="618">
        <v>2018</v>
      </c>
      <c r="M46" s="618">
        <v>2019</v>
      </c>
      <c r="N46" s="618">
        <v>2020</v>
      </c>
      <c r="O46" s="618">
        <v>2021</v>
      </c>
      <c r="P46" s="618" t="s">
        <v>217</v>
      </c>
      <c r="Q46" s="623" t="s">
        <v>216</v>
      </c>
      <c r="R46" s="624"/>
      <c r="S46" s="441"/>
      <c r="T46" s="441"/>
    </row>
    <row r="47" spans="1:64" s="335" customFormat="1" ht="12.75" customHeight="1">
      <c r="A47" s="621"/>
      <c r="B47" s="573"/>
      <c r="C47" s="573"/>
      <c r="D47" s="573"/>
      <c r="E47" s="573"/>
      <c r="F47" s="619"/>
      <c r="G47" s="619"/>
      <c r="H47" s="619"/>
      <c r="I47" s="619"/>
      <c r="J47" s="619"/>
      <c r="K47" s="619"/>
      <c r="L47" s="619"/>
      <c r="M47" s="619"/>
      <c r="N47" s="619"/>
      <c r="O47" s="619"/>
      <c r="P47" s="619"/>
      <c r="Q47" s="336" t="s">
        <v>111</v>
      </c>
      <c r="R47" s="337" t="s">
        <v>33</v>
      </c>
      <c r="S47" s="369"/>
      <c r="T47" s="369"/>
    </row>
    <row r="48" spans="1:64" s="218" customFormat="1" ht="12" customHeight="1">
      <c r="A48" s="369"/>
      <c r="B48" s="370"/>
      <c r="C48" s="370"/>
      <c r="D48" s="370"/>
      <c r="E48" s="372"/>
      <c r="F48" s="369"/>
      <c r="G48" s="370"/>
      <c r="H48" s="370"/>
      <c r="I48" s="372"/>
      <c r="J48" s="372"/>
      <c r="K48" s="372"/>
      <c r="L48" s="372"/>
      <c r="M48" s="372"/>
      <c r="N48" s="372"/>
      <c r="O48" s="372"/>
      <c r="P48" s="372"/>
      <c r="Q48" s="370"/>
      <c r="R48" s="373"/>
      <c r="S48" s="622"/>
      <c r="T48" s="342"/>
    </row>
    <row r="49" spans="1:20" s="218" customFormat="1" ht="12" customHeight="1">
      <c r="A49" s="243" t="s">
        <v>145</v>
      </c>
      <c r="B49" s="338">
        <v>2551</v>
      </c>
      <c r="C49" s="338">
        <v>2583</v>
      </c>
      <c r="D49" s="339">
        <v>2608</v>
      </c>
      <c r="E49" s="339">
        <v>2609</v>
      </c>
      <c r="F49" s="340">
        <v>2615</v>
      </c>
      <c r="G49" s="340">
        <v>2468</v>
      </c>
      <c r="H49" s="340">
        <v>2661</v>
      </c>
      <c r="I49" s="340">
        <v>2638</v>
      </c>
      <c r="J49" s="340">
        <v>2745</v>
      </c>
      <c r="K49" s="340">
        <v>2782</v>
      </c>
      <c r="L49" s="340">
        <v>2814</v>
      </c>
      <c r="M49" s="340">
        <v>2856</v>
      </c>
      <c r="N49" s="340">
        <v>2836</v>
      </c>
      <c r="O49" s="340">
        <v>2891</v>
      </c>
      <c r="P49" s="466">
        <f>O49/O$70*100</f>
        <v>7.5104564466266597</v>
      </c>
      <c r="Q49" s="340">
        <f t="shared" ref="Q49:Q68" si="0">O49-N49</f>
        <v>55</v>
      </c>
      <c r="R49" s="466">
        <f t="shared" ref="R49:R68" si="1">((O49/N49)-1)*100</f>
        <v>1.9393511988716527</v>
      </c>
      <c r="S49" s="622"/>
      <c r="T49" s="342"/>
    </row>
    <row r="50" spans="1:20" s="218" customFormat="1" ht="12" customHeight="1">
      <c r="A50" s="243" t="s">
        <v>146</v>
      </c>
      <c r="B50" s="338">
        <v>868</v>
      </c>
      <c r="C50" s="338">
        <v>884</v>
      </c>
      <c r="D50" s="339">
        <v>891</v>
      </c>
      <c r="E50" s="339">
        <v>886</v>
      </c>
      <c r="F50" s="340">
        <v>902</v>
      </c>
      <c r="G50" s="340">
        <v>930</v>
      </c>
      <c r="H50" s="340">
        <v>906</v>
      </c>
      <c r="I50" s="340">
        <v>917</v>
      </c>
      <c r="J50" s="340">
        <v>908</v>
      </c>
      <c r="K50" s="340">
        <v>936</v>
      </c>
      <c r="L50" s="340">
        <v>958</v>
      </c>
      <c r="M50" s="340">
        <v>956</v>
      </c>
      <c r="N50" s="340">
        <v>927</v>
      </c>
      <c r="O50" s="340">
        <v>952</v>
      </c>
      <c r="P50" s="466">
        <f t="shared" ref="P50:P70" si="2">O50/O$70*100</f>
        <v>2.4731769412620475</v>
      </c>
      <c r="Q50" s="340">
        <f t="shared" si="0"/>
        <v>25</v>
      </c>
      <c r="R50" s="466">
        <f t="shared" si="1"/>
        <v>2.6968716289104577</v>
      </c>
      <c r="S50" s="252"/>
      <c r="T50" s="342"/>
    </row>
    <row r="51" spans="1:20" s="218" customFormat="1" ht="10.199999999999999">
      <c r="A51" s="243" t="s">
        <v>147</v>
      </c>
      <c r="B51" s="338">
        <v>468</v>
      </c>
      <c r="C51" s="338">
        <v>497</v>
      </c>
      <c r="D51" s="339">
        <v>480</v>
      </c>
      <c r="E51" s="339">
        <v>468</v>
      </c>
      <c r="F51" s="340">
        <v>490</v>
      </c>
      <c r="G51" s="340">
        <v>505</v>
      </c>
      <c r="H51" s="340">
        <v>500</v>
      </c>
      <c r="I51" s="340">
        <v>508</v>
      </c>
      <c r="J51" s="340">
        <v>513</v>
      </c>
      <c r="K51" s="340">
        <v>517</v>
      </c>
      <c r="L51" s="340">
        <v>546</v>
      </c>
      <c r="M51" s="340">
        <v>573</v>
      </c>
      <c r="N51" s="340">
        <v>581</v>
      </c>
      <c r="O51" s="340">
        <v>604</v>
      </c>
      <c r="P51" s="466">
        <f t="shared" si="2"/>
        <v>1.5691164627334842</v>
      </c>
      <c r="Q51" s="340">
        <f t="shared" si="0"/>
        <v>23</v>
      </c>
      <c r="R51" s="466">
        <f t="shared" si="1"/>
        <v>3.9586919104991347</v>
      </c>
      <c r="S51" s="252"/>
      <c r="T51" s="342"/>
    </row>
    <row r="52" spans="1:20" s="218" customFormat="1" ht="10.199999999999999">
      <c r="A52" s="243" t="s">
        <v>148</v>
      </c>
      <c r="B52" s="338">
        <v>9869</v>
      </c>
      <c r="C52" s="338">
        <v>10471</v>
      </c>
      <c r="D52" s="339">
        <v>10605</v>
      </c>
      <c r="E52" s="339">
        <v>10870</v>
      </c>
      <c r="F52" s="340">
        <v>11081</v>
      </c>
      <c r="G52" s="340">
        <v>11649</v>
      </c>
      <c r="H52" s="340">
        <v>10154</v>
      </c>
      <c r="I52" s="340">
        <v>10253</v>
      </c>
      <c r="J52" s="340">
        <v>10408</v>
      </c>
      <c r="K52" s="340">
        <v>10557</v>
      </c>
      <c r="L52" s="340">
        <v>10729</v>
      </c>
      <c r="M52" s="340">
        <v>10848</v>
      </c>
      <c r="N52" s="340">
        <v>10723</v>
      </c>
      <c r="O52" s="340">
        <v>10975</v>
      </c>
      <c r="P52" s="466">
        <f t="shared" si="2"/>
        <v>28.51167744784766</v>
      </c>
      <c r="Q52" s="340">
        <f t="shared" si="0"/>
        <v>252</v>
      </c>
      <c r="R52" s="466">
        <f t="shared" si="1"/>
        <v>2.3500885946097227</v>
      </c>
      <c r="S52" s="252"/>
      <c r="T52" s="342"/>
    </row>
    <row r="53" spans="1:20" s="218" customFormat="1" ht="10.199999999999999">
      <c r="A53" s="243" t="s">
        <v>149</v>
      </c>
      <c r="B53" s="338">
        <v>1434</v>
      </c>
      <c r="C53" s="338">
        <v>1358</v>
      </c>
      <c r="D53" s="339">
        <v>1355</v>
      </c>
      <c r="E53" s="339">
        <v>1375</v>
      </c>
      <c r="F53" s="340">
        <v>1419</v>
      </c>
      <c r="G53" s="340">
        <v>1418</v>
      </c>
      <c r="H53" s="340">
        <v>1525</v>
      </c>
      <c r="I53" s="340">
        <v>1501</v>
      </c>
      <c r="J53" s="340">
        <v>1540</v>
      </c>
      <c r="K53" s="340">
        <v>1596</v>
      </c>
      <c r="L53" s="340">
        <v>1612</v>
      </c>
      <c r="M53" s="340">
        <v>1623</v>
      </c>
      <c r="N53" s="340">
        <v>1602</v>
      </c>
      <c r="O53" s="340">
        <v>1609</v>
      </c>
      <c r="P53" s="466">
        <f t="shared" si="2"/>
        <v>4.1799807757254568</v>
      </c>
      <c r="Q53" s="340">
        <f t="shared" si="0"/>
        <v>7</v>
      </c>
      <c r="R53" s="466">
        <f t="shared" si="1"/>
        <v>0.43695380774031456</v>
      </c>
      <c r="S53" s="252"/>
      <c r="T53" s="342"/>
    </row>
    <row r="54" spans="1:20" s="218" customFormat="1" ht="10.199999999999999">
      <c r="A54" s="243" t="s">
        <v>150</v>
      </c>
      <c r="B54" s="338">
        <v>730</v>
      </c>
      <c r="C54" s="338">
        <v>755</v>
      </c>
      <c r="D54" s="339">
        <v>738</v>
      </c>
      <c r="E54" s="339">
        <v>750</v>
      </c>
      <c r="F54" s="340">
        <v>741</v>
      </c>
      <c r="G54" s="340">
        <v>776</v>
      </c>
      <c r="H54" s="340">
        <v>749</v>
      </c>
      <c r="I54" s="340">
        <v>768</v>
      </c>
      <c r="J54" s="340">
        <v>805</v>
      </c>
      <c r="K54" s="340">
        <v>805</v>
      </c>
      <c r="L54" s="340">
        <v>840</v>
      </c>
      <c r="M54" s="340">
        <v>835</v>
      </c>
      <c r="N54" s="340">
        <v>857</v>
      </c>
      <c r="O54" s="340">
        <v>900</v>
      </c>
      <c r="P54" s="466">
        <f t="shared" si="2"/>
        <v>2.3380874444704229</v>
      </c>
      <c r="Q54" s="340">
        <f t="shared" si="0"/>
        <v>43</v>
      </c>
      <c r="R54" s="466">
        <f t="shared" si="1"/>
        <v>5.0175029171528607</v>
      </c>
      <c r="S54" s="252"/>
      <c r="T54" s="342"/>
    </row>
    <row r="55" spans="1:20" s="218" customFormat="1" ht="10.199999999999999">
      <c r="A55" s="243" t="s">
        <v>151</v>
      </c>
      <c r="B55" s="338">
        <v>1122</v>
      </c>
      <c r="C55" s="338">
        <v>1117</v>
      </c>
      <c r="D55" s="339">
        <v>1101</v>
      </c>
      <c r="E55" s="339">
        <v>1124</v>
      </c>
      <c r="F55" s="340">
        <v>1100</v>
      </c>
      <c r="G55" s="340">
        <v>1036</v>
      </c>
      <c r="H55" s="340">
        <v>1071</v>
      </c>
      <c r="I55" s="340">
        <v>1064</v>
      </c>
      <c r="J55" s="340">
        <v>1117</v>
      </c>
      <c r="K55" s="340">
        <v>1129</v>
      </c>
      <c r="L55" s="340">
        <v>1142</v>
      </c>
      <c r="M55" s="340">
        <v>1176</v>
      </c>
      <c r="N55" s="340">
        <v>1161</v>
      </c>
      <c r="O55" s="340">
        <v>1210</v>
      </c>
      <c r="P55" s="466">
        <f t="shared" si="2"/>
        <v>3.1434286753435687</v>
      </c>
      <c r="Q55" s="340">
        <f t="shared" si="0"/>
        <v>49</v>
      </c>
      <c r="R55" s="466">
        <f t="shared" si="1"/>
        <v>4.2204995693367886</v>
      </c>
      <c r="S55" s="252"/>
      <c r="T55" s="342"/>
    </row>
    <row r="56" spans="1:20" s="218" customFormat="1" ht="10.199999999999999">
      <c r="A56" s="243" t="s">
        <v>152</v>
      </c>
      <c r="B56" s="338">
        <v>374</v>
      </c>
      <c r="C56" s="338">
        <v>384</v>
      </c>
      <c r="D56" s="339">
        <v>395</v>
      </c>
      <c r="E56" s="339">
        <v>387</v>
      </c>
      <c r="F56" s="340">
        <v>379</v>
      </c>
      <c r="G56" s="340">
        <v>369</v>
      </c>
      <c r="H56" s="340">
        <v>372</v>
      </c>
      <c r="I56" s="340">
        <v>376</v>
      </c>
      <c r="J56" s="340">
        <v>394</v>
      </c>
      <c r="K56" s="340">
        <v>405</v>
      </c>
      <c r="L56" s="340">
        <v>392</v>
      </c>
      <c r="M56" s="340">
        <v>402</v>
      </c>
      <c r="N56" s="340">
        <v>389</v>
      </c>
      <c r="O56" s="340">
        <v>401</v>
      </c>
      <c r="P56" s="466">
        <f t="shared" si="2"/>
        <v>1.0417478502584887</v>
      </c>
      <c r="Q56" s="340">
        <f t="shared" si="0"/>
        <v>12</v>
      </c>
      <c r="R56" s="466">
        <f t="shared" si="1"/>
        <v>3.084832904884327</v>
      </c>
      <c r="S56" s="252"/>
      <c r="T56" s="342"/>
    </row>
    <row r="57" spans="1:20" s="218" customFormat="1" ht="10.199999999999999">
      <c r="A57" s="243" t="s">
        <v>153</v>
      </c>
      <c r="B57" s="338">
        <v>3450</v>
      </c>
      <c r="C57" s="338">
        <v>3128</v>
      </c>
      <c r="D57" s="339">
        <v>3079</v>
      </c>
      <c r="E57" s="339">
        <v>3032</v>
      </c>
      <c r="F57" s="340">
        <v>3010</v>
      </c>
      <c r="G57" s="340">
        <v>2917</v>
      </c>
      <c r="H57" s="340">
        <v>3411</v>
      </c>
      <c r="I57" s="340">
        <v>3475</v>
      </c>
      <c r="J57" s="340">
        <v>3660</v>
      </c>
      <c r="K57" s="340">
        <v>3722</v>
      </c>
      <c r="L57" s="340">
        <v>3810</v>
      </c>
      <c r="M57" s="340">
        <v>3835</v>
      </c>
      <c r="N57" s="340">
        <v>3835</v>
      </c>
      <c r="O57" s="340">
        <v>3924</v>
      </c>
      <c r="P57" s="466">
        <f t="shared" si="2"/>
        <v>10.194061257891045</v>
      </c>
      <c r="Q57" s="340">
        <f t="shared" si="0"/>
        <v>89</v>
      </c>
      <c r="R57" s="466">
        <f t="shared" si="1"/>
        <v>2.3207301173402861</v>
      </c>
      <c r="S57" s="252"/>
      <c r="T57" s="342"/>
    </row>
    <row r="58" spans="1:20" s="218" customFormat="1" ht="10.199999999999999">
      <c r="A58" s="243" t="s">
        <v>154</v>
      </c>
      <c r="B58" s="338">
        <v>827</v>
      </c>
      <c r="C58" s="338">
        <v>840</v>
      </c>
      <c r="D58" s="339">
        <v>861</v>
      </c>
      <c r="E58" s="339">
        <v>857</v>
      </c>
      <c r="F58" s="340">
        <v>825</v>
      </c>
      <c r="G58" s="340">
        <v>819</v>
      </c>
      <c r="H58" s="340">
        <v>816</v>
      </c>
      <c r="I58" s="340">
        <v>821</v>
      </c>
      <c r="J58" s="340">
        <v>856</v>
      </c>
      <c r="K58" s="340">
        <v>873</v>
      </c>
      <c r="L58" s="340">
        <v>874</v>
      </c>
      <c r="M58" s="340">
        <v>879</v>
      </c>
      <c r="N58" s="340">
        <v>865</v>
      </c>
      <c r="O58" s="340">
        <v>897</v>
      </c>
      <c r="P58" s="466">
        <f t="shared" si="2"/>
        <v>2.3302938196555218</v>
      </c>
      <c r="Q58" s="340">
        <f t="shared" si="0"/>
        <v>32</v>
      </c>
      <c r="R58" s="466">
        <f t="shared" si="1"/>
        <v>3.6994219653179172</v>
      </c>
      <c r="S58" s="252"/>
      <c r="T58" s="342"/>
    </row>
    <row r="59" spans="1:20" s="218" customFormat="1" ht="10.199999999999999">
      <c r="A59" s="243" t="s">
        <v>155</v>
      </c>
      <c r="B59" s="338">
        <v>332</v>
      </c>
      <c r="C59" s="338">
        <v>320</v>
      </c>
      <c r="D59" s="339">
        <v>323</v>
      </c>
      <c r="E59" s="339">
        <v>325</v>
      </c>
      <c r="F59" s="340">
        <v>311</v>
      </c>
      <c r="G59" s="340">
        <v>286</v>
      </c>
      <c r="H59" s="340">
        <v>299</v>
      </c>
      <c r="I59" s="340">
        <v>289</v>
      </c>
      <c r="J59" s="340">
        <v>305</v>
      </c>
      <c r="K59" s="340">
        <v>305</v>
      </c>
      <c r="L59" s="340">
        <v>318</v>
      </c>
      <c r="M59" s="340">
        <v>327</v>
      </c>
      <c r="N59" s="340">
        <v>306</v>
      </c>
      <c r="O59" s="340">
        <v>310</v>
      </c>
      <c r="P59" s="466">
        <f t="shared" si="2"/>
        <v>0.8053412308731458</v>
      </c>
      <c r="Q59" s="340">
        <f t="shared" si="0"/>
        <v>4</v>
      </c>
      <c r="R59" s="466">
        <f t="shared" si="1"/>
        <v>1.3071895424836555</v>
      </c>
      <c r="S59" s="252"/>
      <c r="T59" s="342"/>
    </row>
    <row r="60" spans="1:20" s="218" customFormat="1" ht="10.199999999999999">
      <c r="A60" s="243" t="s">
        <v>156</v>
      </c>
      <c r="B60" s="338">
        <v>1486</v>
      </c>
      <c r="C60" s="338">
        <v>1515</v>
      </c>
      <c r="D60" s="339">
        <v>1544</v>
      </c>
      <c r="E60" s="339">
        <v>1581</v>
      </c>
      <c r="F60" s="340">
        <v>1552</v>
      </c>
      <c r="G60" s="340">
        <v>1544</v>
      </c>
      <c r="H60" s="340">
        <v>1564</v>
      </c>
      <c r="I60" s="340">
        <v>1547</v>
      </c>
      <c r="J60" s="340">
        <v>1583</v>
      </c>
      <c r="K60" s="340">
        <v>1628</v>
      </c>
      <c r="L60" s="340">
        <v>1610</v>
      </c>
      <c r="M60" s="340">
        <v>1650</v>
      </c>
      <c r="N60" s="340">
        <v>1661</v>
      </c>
      <c r="O60" s="340">
        <v>1724</v>
      </c>
      <c r="P60" s="466">
        <f t="shared" si="2"/>
        <v>4.47873639363001</v>
      </c>
      <c r="Q60" s="340">
        <f t="shared" si="0"/>
        <v>63</v>
      </c>
      <c r="R60" s="466">
        <f t="shared" si="1"/>
        <v>3.7928958458759876</v>
      </c>
      <c r="S60" s="252"/>
      <c r="T60" s="342"/>
    </row>
    <row r="61" spans="1:20" s="218" customFormat="1" ht="10.199999999999999">
      <c r="A61" s="243" t="s">
        <v>157</v>
      </c>
      <c r="B61" s="338">
        <v>1425</v>
      </c>
      <c r="C61" s="338">
        <v>1452</v>
      </c>
      <c r="D61" s="339">
        <v>1454</v>
      </c>
      <c r="E61" s="339">
        <v>1435</v>
      </c>
      <c r="F61" s="340">
        <v>1408</v>
      </c>
      <c r="G61" s="340">
        <v>1435</v>
      </c>
      <c r="H61" s="340">
        <v>1461</v>
      </c>
      <c r="I61" s="340">
        <v>1459</v>
      </c>
      <c r="J61" s="340">
        <v>1564</v>
      </c>
      <c r="K61" s="340">
        <v>1615</v>
      </c>
      <c r="L61" s="340">
        <v>1609</v>
      </c>
      <c r="M61" s="340">
        <v>1636</v>
      </c>
      <c r="N61" s="340">
        <v>1619</v>
      </c>
      <c r="O61" s="340">
        <v>1709</v>
      </c>
      <c r="P61" s="466">
        <f t="shared" si="2"/>
        <v>4.4397682695555041</v>
      </c>
      <c r="Q61" s="340">
        <f t="shared" si="0"/>
        <v>90</v>
      </c>
      <c r="R61" s="466">
        <f t="shared" si="1"/>
        <v>5.5589870290302601</v>
      </c>
      <c r="S61" s="252"/>
      <c r="T61" s="342"/>
    </row>
    <row r="62" spans="1:20" s="218" customFormat="1" ht="10.199999999999999">
      <c r="A62" s="243" t="s">
        <v>167</v>
      </c>
      <c r="B62" s="338">
        <v>744</v>
      </c>
      <c r="C62" s="338">
        <v>739</v>
      </c>
      <c r="D62" s="339">
        <v>724</v>
      </c>
      <c r="E62" s="339">
        <v>750</v>
      </c>
      <c r="F62" s="340">
        <v>721</v>
      </c>
      <c r="G62" s="340">
        <v>745</v>
      </c>
      <c r="H62" s="340">
        <v>725</v>
      </c>
      <c r="I62" s="340">
        <v>738</v>
      </c>
      <c r="J62" s="340">
        <v>734</v>
      </c>
      <c r="K62" s="340">
        <v>740</v>
      </c>
      <c r="L62" s="340">
        <v>739</v>
      </c>
      <c r="M62" s="340">
        <v>776</v>
      </c>
      <c r="N62" s="340">
        <v>779</v>
      </c>
      <c r="O62" s="340">
        <v>801</v>
      </c>
      <c r="P62" s="466">
        <f t="shared" si="2"/>
        <v>2.0808978255786768</v>
      </c>
      <c r="Q62" s="340">
        <f t="shared" si="0"/>
        <v>22</v>
      </c>
      <c r="R62" s="466">
        <f t="shared" si="1"/>
        <v>2.8241335044929317</v>
      </c>
      <c r="S62" s="252"/>
      <c r="T62" s="342"/>
    </row>
    <row r="63" spans="1:20" s="218" customFormat="1" ht="10.199999999999999">
      <c r="A63" s="243" t="s">
        <v>159</v>
      </c>
      <c r="B63" s="338">
        <v>2531</v>
      </c>
      <c r="C63" s="338">
        <v>2496</v>
      </c>
      <c r="D63" s="339">
        <v>2462</v>
      </c>
      <c r="E63" s="339">
        <v>2528</v>
      </c>
      <c r="F63" s="340">
        <v>2507</v>
      </c>
      <c r="G63" s="340">
        <v>2368</v>
      </c>
      <c r="H63" s="340">
        <v>2662</v>
      </c>
      <c r="I63" s="340">
        <v>2623</v>
      </c>
      <c r="J63" s="340">
        <v>2715</v>
      </c>
      <c r="K63" s="340">
        <v>2722</v>
      </c>
      <c r="L63" s="340">
        <v>2778</v>
      </c>
      <c r="M63" s="340">
        <v>2797</v>
      </c>
      <c r="N63" s="340">
        <v>2746</v>
      </c>
      <c r="O63" s="340">
        <v>2806</v>
      </c>
      <c r="P63" s="466">
        <f t="shared" si="2"/>
        <v>7.2896370768711192</v>
      </c>
      <c r="Q63" s="340">
        <f t="shared" si="0"/>
        <v>60</v>
      </c>
      <c r="R63" s="466">
        <f t="shared" si="1"/>
        <v>2.1849963583393972</v>
      </c>
      <c r="S63" s="252"/>
      <c r="T63" s="342"/>
    </row>
    <row r="64" spans="1:20" s="218" customFormat="1" ht="10.199999999999999">
      <c r="A64" s="243" t="s">
        <v>160</v>
      </c>
      <c r="B64" s="338">
        <v>2640</v>
      </c>
      <c r="C64" s="338">
        <v>2630</v>
      </c>
      <c r="D64" s="339">
        <v>2647</v>
      </c>
      <c r="E64" s="339">
        <v>2665</v>
      </c>
      <c r="F64" s="340">
        <v>2616</v>
      </c>
      <c r="G64" s="340">
        <v>2500</v>
      </c>
      <c r="H64" s="340">
        <v>2527</v>
      </c>
      <c r="I64" s="340">
        <v>2503</v>
      </c>
      <c r="J64" s="340">
        <v>2636</v>
      </c>
      <c r="K64" s="340">
        <v>2670</v>
      </c>
      <c r="L64" s="340">
        <v>2723</v>
      </c>
      <c r="M64" s="340">
        <v>2714</v>
      </c>
      <c r="N64" s="340">
        <v>2637</v>
      </c>
      <c r="O64" s="340">
        <v>2652</v>
      </c>
      <c r="P64" s="466">
        <f t="shared" si="2"/>
        <v>6.8895643363728469</v>
      </c>
      <c r="Q64" s="340">
        <f t="shared" si="0"/>
        <v>15</v>
      </c>
      <c r="R64" s="466">
        <f t="shared" si="1"/>
        <v>0.56882821387940208</v>
      </c>
      <c r="S64" s="343"/>
      <c r="T64" s="342"/>
    </row>
    <row r="65" spans="1:49" s="218" customFormat="1" ht="10.199999999999999">
      <c r="A65" s="243" t="s">
        <v>161</v>
      </c>
      <c r="B65" s="338">
        <v>665</v>
      </c>
      <c r="C65" s="338">
        <v>685</v>
      </c>
      <c r="D65" s="339">
        <v>672</v>
      </c>
      <c r="E65" s="339">
        <v>646</v>
      </c>
      <c r="F65" s="340">
        <v>649</v>
      </c>
      <c r="G65" s="340">
        <v>633</v>
      </c>
      <c r="H65" s="340">
        <v>610</v>
      </c>
      <c r="I65" s="340">
        <v>616</v>
      </c>
      <c r="J65" s="340">
        <v>640</v>
      </c>
      <c r="K65" s="340">
        <v>636</v>
      </c>
      <c r="L65" s="340">
        <v>631</v>
      </c>
      <c r="M65" s="340">
        <v>655</v>
      </c>
      <c r="N65" s="340">
        <v>714</v>
      </c>
      <c r="O65" s="340">
        <v>745</v>
      </c>
      <c r="P65" s="466">
        <f t="shared" si="2"/>
        <v>1.9354168290338505</v>
      </c>
      <c r="Q65" s="340">
        <f t="shared" si="0"/>
        <v>31</v>
      </c>
      <c r="R65" s="466">
        <f t="shared" si="1"/>
        <v>4.3417366946778779</v>
      </c>
      <c r="S65" s="343"/>
      <c r="T65" s="342"/>
    </row>
    <row r="66" spans="1:49" s="218" customFormat="1" ht="10.199999999999999">
      <c r="A66" s="243" t="s">
        <v>168</v>
      </c>
      <c r="B66" s="338">
        <v>1480</v>
      </c>
      <c r="C66" s="338">
        <v>1452</v>
      </c>
      <c r="D66" s="339">
        <v>1408</v>
      </c>
      <c r="E66" s="339">
        <v>1423</v>
      </c>
      <c r="F66" s="340">
        <v>1405</v>
      </c>
      <c r="G66" s="340">
        <v>1435</v>
      </c>
      <c r="H66" s="340">
        <v>1459</v>
      </c>
      <c r="I66" s="340">
        <v>1458</v>
      </c>
      <c r="J66" s="340">
        <v>1464</v>
      </c>
      <c r="K66" s="340">
        <v>1470</v>
      </c>
      <c r="L66" s="340">
        <v>1473</v>
      </c>
      <c r="M66" s="340">
        <v>1489</v>
      </c>
      <c r="N66" s="340">
        <v>1432</v>
      </c>
      <c r="O66" s="340">
        <v>1391</v>
      </c>
      <c r="P66" s="466">
        <f t="shared" si="2"/>
        <v>3.6136440391759539</v>
      </c>
      <c r="Q66" s="340">
        <f t="shared" si="0"/>
        <v>-41</v>
      </c>
      <c r="R66" s="466">
        <f t="shared" si="1"/>
        <v>-2.863128491620115</v>
      </c>
      <c r="S66" s="343"/>
      <c r="T66" s="342"/>
    </row>
    <row r="67" spans="1:49" s="218" customFormat="1" ht="10.199999999999999">
      <c r="A67" s="243" t="s">
        <v>169</v>
      </c>
      <c r="B67" s="338">
        <v>1127</v>
      </c>
      <c r="C67" s="344">
        <v>1122</v>
      </c>
      <c r="D67" s="339">
        <v>1115</v>
      </c>
      <c r="E67" s="341">
        <v>1114</v>
      </c>
      <c r="F67" s="339">
        <v>1089</v>
      </c>
      <c r="G67" s="339">
        <v>1048</v>
      </c>
      <c r="H67" s="341">
        <v>1020</v>
      </c>
      <c r="I67" s="339">
        <v>1032</v>
      </c>
      <c r="J67" s="339">
        <v>1075</v>
      </c>
      <c r="K67" s="340">
        <v>1082</v>
      </c>
      <c r="L67" s="340">
        <v>1099</v>
      </c>
      <c r="M67" s="340">
        <v>1104</v>
      </c>
      <c r="N67" s="340">
        <v>1115</v>
      </c>
      <c r="O67" s="340">
        <v>1115</v>
      </c>
      <c r="P67" s="466">
        <f t="shared" si="2"/>
        <v>2.8966305562050243</v>
      </c>
      <c r="Q67" s="340">
        <f t="shared" si="0"/>
        <v>0</v>
      </c>
      <c r="R67" s="466">
        <f t="shared" si="1"/>
        <v>0</v>
      </c>
      <c r="S67" s="343"/>
      <c r="T67" s="342"/>
    </row>
    <row r="68" spans="1:49" s="218" customFormat="1" ht="10.199999999999999">
      <c r="A68" s="345" t="s">
        <v>164</v>
      </c>
      <c r="B68" s="338" t="s">
        <v>166</v>
      </c>
      <c r="C68" s="338" t="s">
        <v>166</v>
      </c>
      <c r="D68" s="346" t="s">
        <v>166</v>
      </c>
      <c r="E68" s="347" t="s">
        <v>166</v>
      </c>
      <c r="F68" s="346" t="s">
        <v>166</v>
      </c>
      <c r="G68" s="346" t="s">
        <v>166</v>
      </c>
      <c r="H68" s="347">
        <v>856</v>
      </c>
      <c r="I68" s="339">
        <v>689</v>
      </c>
      <c r="J68" s="339">
        <v>732</v>
      </c>
      <c r="K68" s="340">
        <v>716</v>
      </c>
      <c r="L68" s="340">
        <v>765</v>
      </c>
      <c r="M68" s="340">
        <v>776</v>
      </c>
      <c r="N68" s="340">
        <v>799</v>
      </c>
      <c r="O68" s="340">
        <v>877</v>
      </c>
      <c r="P68" s="466">
        <f t="shared" si="2"/>
        <v>2.2783363208895127</v>
      </c>
      <c r="Q68" s="340">
        <f t="shared" si="0"/>
        <v>78</v>
      </c>
      <c r="R68" s="466">
        <f t="shared" si="1"/>
        <v>9.7622027534417946</v>
      </c>
      <c r="S68" s="343"/>
      <c r="T68" s="342"/>
    </row>
    <row r="69" spans="1:49" s="2" customFormat="1" ht="10.199999999999999">
      <c r="A69" s="345"/>
      <c r="B69" s="338"/>
      <c r="C69" s="338"/>
      <c r="D69" s="346"/>
      <c r="E69" s="347"/>
      <c r="F69" s="346"/>
      <c r="G69" s="347"/>
      <c r="H69" s="347"/>
      <c r="I69" s="339"/>
      <c r="J69" s="339"/>
      <c r="K69" s="339"/>
      <c r="L69" s="339"/>
      <c r="M69" s="339"/>
      <c r="N69" s="339"/>
      <c r="O69" s="339"/>
      <c r="P69" s="466"/>
      <c r="Q69" s="340"/>
      <c r="R69" s="466"/>
      <c r="S69" s="326"/>
      <c r="T69" s="342"/>
    </row>
    <row r="70" spans="1:49" s="2" customFormat="1" ht="10.199999999999999">
      <c r="A70" s="31" t="s">
        <v>9</v>
      </c>
      <c r="B70" s="348">
        <v>34123</v>
      </c>
      <c r="C70" s="350">
        <v>34428</v>
      </c>
      <c r="D70" s="349">
        <v>34462</v>
      </c>
      <c r="E70" s="348">
        <v>34825</v>
      </c>
      <c r="F70" s="326">
        <v>34820</v>
      </c>
      <c r="G70" s="348">
        <v>34881</v>
      </c>
      <c r="H70" s="351">
        <v>35348</v>
      </c>
      <c r="I70" s="350">
        <v>35275</v>
      </c>
      <c r="J70" s="350">
        <v>36394</v>
      </c>
      <c r="K70" s="350">
        <v>36906</v>
      </c>
      <c r="L70" s="350">
        <v>37462</v>
      </c>
      <c r="M70" s="350">
        <v>37907</v>
      </c>
      <c r="N70" s="350">
        <v>37584</v>
      </c>
      <c r="O70" s="350">
        <f>SUM(O49:O68)</f>
        <v>38493</v>
      </c>
      <c r="P70" s="350">
        <f t="shared" si="2"/>
        <v>100</v>
      </c>
      <c r="Q70" s="467">
        <f>O70-N70</f>
        <v>909</v>
      </c>
      <c r="R70" s="468">
        <f>((O70/N70)-1)*100</f>
        <v>2.4185823754789171</v>
      </c>
      <c r="S70" s="326"/>
      <c r="T70" s="326"/>
    </row>
    <row r="71" spans="1:49" s="2" customFormat="1" ht="10.199999999999999">
      <c r="A71" s="31" t="s">
        <v>24</v>
      </c>
      <c r="B71" s="324">
        <v>157342</v>
      </c>
      <c r="C71" s="324">
        <v>159404</v>
      </c>
      <c r="D71" s="324">
        <v>159356</v>
      </c>
      <c r="E71" s="324">
        <v>158498</v>
      </c>
      <c r="F71" s="325">
        <v>158016</v>
      </c>
      <c r="G71" s="325">
        <v>158418</v>
      </c>
      <c r="H71" s="325">
        <v>161642</v>
      </c>
      <c r="I71" s="325">
        <v>162041</v>
      </c>
      <c r="J71" s="325">
        <v>165861</v>
      </c>
      <c r="K71" s="419">
        <v>168054</v>
      </c>
      <c r="L71" s="419">
        <v>170048</v>
      </c>
      <c r="M71" s="419">
        <v>172162</v>
      </c>
      <c r="N71" s="419">
        <v>172507</v>
      </c>
      <c r="O71" s="419">
        <v>176599</v>
      </c>
      <c r="P71" s="325"/>
      <c r="Q71" s="467">
        <f>O71-N71</f>
        <v>4092</v>
      </c>
      <c r="R71" s="468">
        <f>((O71/N71)-1)*100</f>
        <v>2.3720776548198153</v>
      </c>
      <c r="S71" s="326"/>
      <c r="T71" s="342"/>
    </row>
    <row r="72" spans="1:49" s="2" customFormat="1" ht="10.199999999999999">
      <c r="A72" s="31" t="s">
        <v>25</v>
      </c>
      <c r="B72" s="324">
        <v>78257</v>
      </c>
      <c r="C72" s="324">
        <v>79566</v>
      </c>
      <c r="D72" s="324">
        <v>80618</v>
      </c>
      <c r="E72" s="324">
        <v>81076</v>
      </c>
      <c r="F72" s="325">
        <v>80722</v>
      </c>
      <c r="G72" s="325">
        <v>80839</v>
      </c>
      <c r="H72" s="325">
        <v>83245</v>
      </c>
      <c r="I72" s="325">
        <v>83745</v>
      </c>
      <c r="J72" s="325">
        <v>86585</v>
      </c>
      <c r="K72" s="419">
        <v>87836</v>
      </c>
      <c r="L72" s="419">
        <v>88180</v>
      </c>
      <c r="M72" s="419">
        <v>88515</v>
      </c>
      <c r="N72" s="419">
        <v>88259</v>
      </c>
      <c r="O72" s="419">
        <v>90601</v>
      </c>
      <c r="P72" s="325"/>
      <c r="Q72" s="467">
        <f>O72-N72</f>
        <v>2342</v>
      </c>
      <c r="R72" s="468">
        <f>((O72/N72)-1)*100</f>
        <v>2.6535537452271107</v>
      </c>
      <c r="S72" s="326"/>
      <c r="T72" s="342"/>
    </row>
    <row r="73" spans="1:49" s="2" customFormat="1" ht="10.199999999999999">
      <c r="A73" s="31" t="s">
        <v>26</v>
      </c>
      <c r="B73" s="324">
        <v>269736</v>
      </c>
      <c r="C73" s="324">
        <v>273398</v>
      </c>
      <c r="D73" s="324">
        <v>274436</v>
      </c>
      <c r="E73" s="324">
        <v>274399</v>
      </c>
      <c r="F73" s="325">
        <v>273558</v>
      </c>
      <c r="G73" s="325">
        <v>274138</v>
      </c>
      <c r="H73" s="325">
        <v>280235</v>
      </c>
      <c r="I73" s="325">
        <v>281061</v>
      </c>
      <c r="J73" s="325">
        <v>288840</v>
      </c>
      <c r="K73" s="419">
        <v>292796</v>
      </c>
      <c r="L73" s="419">
        <f>SUM(L70:L72)</f>
        <v>295690</v>
      </c>
      <c r="M73" s="419">
        <f>SUM(M70:M72)</f>
        <v>298584</v>
      </c>
      <c r="N73" s="419">
        <f>SUM(N70:N72)</f>
        <v>298350</v>
      </c>
      <c r="O73" s="419">
        <f>SUM(O70:O72)</f>
        <v>305693</v>
      </c>
      <c r="P73" s="325"/>
      <c r="Q73" s="467">
        <f>O73-N73</f>
        <v>7343</v>
      </c>
      <c r="R73" s="468">
        <f>((O73/N73)-1)*100</f>
        <v>2.4612032847326937</v>
      </c>
      <c r="S73" s="326"/>
      <c r="T73" s="326"/>
    </row>
    <row r="74" spans="1:49" s="1" customFormat="1" ht="10.199999999999999">
      <c r="A74" s="31"/>
      <c r="B74" s="324"/>
      <c r="C74" s="324"/>
      <c r="D74" s="324"/>
      <c r="E74" s="324"/>
      <c r="F74" s="325"/>
      <c r="G74" s="325"/>
      <c r="H74" s="325"/>
      <c r="I74" s="325"/>
      <c r="J74" s="325"/>
      <c r="K74" s="419"/>
      <c r="L74" s="419"/>
      <c r="M74" s="419"/>
      <c r="N74" s="419"/>
      <c r="O74" s="419"/>
      <c r="P74" s="325"/>
      <c r="Q74" s="352"/>
      <c r="R74" s="353"/>
      <c r="S74" s="358"/>
      <c r="T74" s="358"/>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s="1" customFormat="1" ht="10.199999999999999">
      <c r="A75" s="327" t="s">
        <v>27</v>
      </c>
      <c r="B75" s="328">
        <v>12.739202769343249</v>
      </c>
      <c r="C75" s="328">
        <v>12.592630523997981</v>
      </c>
      <c r="D75" s="354">
        <v>12.55739042982699</v>
      </c>
      <c r="E75" s="355">
        <v>12.691372781970781</v>
      </c>
      <c r="F75" s="354">
        <v>12.728562133075986</v>
      </c>
      <c r="G75" s="356">
        <v>12.723883591475825</v>
      </c>
      <c r="H75" s="356">
        <v>12.613699216728817</v>
      </c>
      <c r="I75" s="356">
        <v>12.550656263231113</v>
      </c>
      <c r="J75" s="356">
        <v>12.60005539398975</v>
      </c>
      <c r="K75" s="420">
        <v>12.604680391808632</v>
      </c>
      <c r="L75" s="420">
        <f>L70/L73*100</f>
        <v>12.669349656735093</v>
      </c>
      <c r="M75" s="420">
        <f>M70/M73*100</f>
        <v>12.695589850762264</v>
      </c>
      <c r="N75" s="420">
        <f>N70/N73*100</f>
        <v>12.597285067873305</v>
      </c>
      <c r="O75" s="420">
        <f>O70/O73*100</f>
        <v>12.592044960139749</v>
      </c>
      <c r="P75" s="356"/>
      <c r="Q75" s="448"/>
      <c r="R75" s="357"/>
      <c r="S75" s="358"/>
      <c r="T75" s="358"/>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s="237" customFormat="1" ht="24" customHeight="1">
      <c r="A76" s="359"/>
      <c r="B76" s="361"/>
      <c r="C76" s="362"/>
      <c r="D76" s="361"/>
      <c r="E76" s="361"/>
      <c r="F76" s="360"/>
      <c r="G76" s="361"/>
      <c r="H76" s="361"/>
      <c r="I76" s="361"/>
      <c r="J76" s="361"/>
      <c r="K76" s="361"/>
      <c r="L76" s="361"/>
      <c r="M76" s="361"/>
      <c r="N76" s="361"/>
      <c r="O76" s="361"/>
      <c r="P76" s="361"/>
      <c r="Q76" s="360"/>
      <c r="R76" s="362"/>
      <c r="S76" s="206"/>
    </row>
    <row r="77" spans="1:49" s="237" customFormat="1" ht="21.75" customHeight="1">
      <c r="A77" s="613" t="s">
        <v>185</v>
      </c>
      <c r="B77" s="613"/>
      <c r="C77" s="613"/>
      <c r="D77" s="613"/>
      <c r="E77" s="613"/>
      <c r="F77" s="613"/>
      <c r="G77" s="613"/>
      <c r="H77" s="613"/>
      <c r="I77" s="613"/>
      <c r="J77" s="613"/>
      <c r="K77" s="613"/>
      <c r="L77" s="613"/>
      <c r="M77" s="613"/>
      <c r="N77" s="613"/>
      <c r="O77" s="613"/>
      <c r="P77" s="613"/>
      <c r="Q77" s="238"/>
      <c r="R77" s="238"/>
      <c r="S77" s="238"/>
      <c r="T77" s="238"/>
    </row>
    <row r="78" spans="1:49" s="242" customFormat="1" ht="10.199999999999999">
      <c r="A78" s="218" t="s">
        <v>171</v>
      </c>
      <c r="B78" s="202"/>
      <c r="C78" s="202"/>
      <c r="D78" s="219"/>
      <c r="E78" s="219"/>
      <c r="F78" s="218"/>
      <c r="G78" s="218"/>
      <c r="H78" s="218"/>
      <c r="I78" s="202"/>
      <c r="J78" s="202"/>
      <c r="K78" s="202"/>
      <c r="L78" s="202"/>
      <c r="M78" s="202"/>
      <c r="N78" s="202"/>
      <c r="O78" s="202"/>
      <c r="P78" s="238"/>
      <c r="Q78" s="241"/>
      <c r="R78" s="241"/>
    </row>
    <row r="79" spans="1:49">
      <c r="A79" s="69" t="s">
        <v>189</v>
      </c>
      <c r="B79" s="240"/>
      <c r="C79" s="240"/>
      <c r="D79" s="240"/>
      <c r="E79" s="240"/>
      <c r="F79" s="240"/>
      <c r="G79" s="240"/>
      <c r="H79" s="239"/>
      <c r="I79" s="239"/>
      <c r="J79" s="326"/>
      <c r="K79" s="240"/>
      <c r="L79" s="240"/>
      <c r="M79" s="240"/>
      <c r="N79" s="240"/>
      <c r="O79" s="240"/>
      <c r="P79" s="241"/>
    </row>
    <row r="80" spans="1:49">
      <c r="I80" s="363"/>
    </row>
    <row r="81" spans="1:15">
      <c r="A81" s="617"/>
      <c r="B81" s="617"/>
      <c r="C81" s="617"/>
      <c r="D81" s="617"/>
      <c r="E81" s="617"/>
      <c r="F81" s="617"/>
      <c r="G81" s="617"/>
      <c r="H81" s="617"/>
      <c r="I81" s="617"/>
      <c r="J81" s="617"/>
      <c r="K81" s="617"/>
      <c r="L81" s="617"/>
      <c r="M81" s="617"/>
      <c r="N81" s="617"/>
      <c r="O81" s="617"/>
    </row>
  </sheetData>
  <mergeCells count="39">
    <mergeCell ref="Q9:Q10"/>
    <mergeCell ref="P9:P10"/>
    <mergeCell ref="M9:M10"/>
    <mergeCell ref="N9:N10"/>
    <mergeCell ref="O9:O10"/>
    <mergeCell ref="T45:U45"/>
    <mergeCell ref="S48:S49"/>
    <mergeCell ref="K46:K47"/>
    <mergeCell ref="P46:P47"/>
    <mergeCell ref="L46:L47"/>
    <mergeCell ref="N46:N47"/>
    <mergeCell ref="Q46:R46"/>
    <mergeCell ref="A77:P77"/>
    <mergeCell ref="C46:C47"/>
    <mergeCell ref="A81:O81"/>
    <mergeCell ref="D46:D47"/>
    <mergeCell ref="J46:J47"/>
    <mergeCell ref="E46:E47"/>
    <mergeCell ref="F46:F47"/>
    <mergeCell ref="G46:G47"/>
    <mergeCell ref="H46:H47"/>
    <mergeCell ref="A46:A47"/>
    <mergeCell ref="B46:B47"/>
    <mergeCell ref="I46:I47"/>
    <mergeCell ref="O46:O47"/>
    <mergeCell ref="M46:M47"/>
    <mergeCell ref="A40:P40"/>
    <mergeCell ref="F9:F10"/>
    <mergeCell ref="A9:A10"/>
    <mergeCell ref="B9:B10"/>
    <mergeCell ref="C9:C10"/>
    <mergeCell ref="H9:H10"/>
    <mergeCell ref="E9:E10"/>
    <mergeCell ref="D9:D10"/>
    <mergeCell ref="G9:G10"/>
    <mergeCell ref="I9:I10"/>
    <mergeCell ref="J9:J10"/>
    <mergeCell ref="K9:K10"/>
    <mergeCell ref="L9:L10"/>
  </mergeCells>
  <hyperlinks>
    <hyperlink ref="Q2" location="D!A1" display="Retour au menu" xr:uid="{00000000-0004-0000-1000-000000000000}"/>
  </hyperlinks>
  <pageMargins left="0.70866141732283472" right="0.70866141732283472" top="0.74803149606299213" bottom="0.74803149606299213" header="0.31496062992125984" footer="0.31496062992125984"/>
  <pageSetup paperSize="9" scale="65" fitToHeight="0" orientation="landscape" r:id="rId1"/>
  <headerFooter>
    <oddFooter>&amp;L&amp;8&amp;K002060Le marché du travail bruxellois - Données statistiques - Emploi salarié et établissements 
Élaboration : view.brussels, www.actiris.be&amp;R&amp;P</oddFooter>
  </headerFooter>
  <rowBreaks count="1" manualBreakCount="1">
    <brk id="42"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91"/>
  <sheetViews>
    <sheetView topLeftCell="A2" zoomScaleNormal="100" workbookViewId="0">
      <selection activeCell="A2" sqref="A2"/>
    </sheetView>
  </sheetViews>
  <sheetFormatPr baseColWidth="10" defaultColWidth="9.88671875" defaultRowHeight="13.2"/>
  <cols>
    <col min="1" max="1" width="30.88671875" style="40" customWidth="1"/>
    <col min="2" max="13" width="12.5546875" style="40" customWidth="1"/>
    <col min="14" max="15" width="13.44140625" style="40" customWidth="1"/>
    <col min="16" max="19" width="6.6640625" style="40" customWidth="1"/>
    <col min="20" max="16384" width="9.88671875" style="40"/>
  </cols>
  <sheetData>
    <row r="1" spans="1:16" s="25" customFormat="1" ht="10.199999999999999">
      <c r="M1" s="386"/>
    </row>
    <row r="2" spans="1:16" s="30" customFormat="1" ht="18">
      <c r="A2" s="26" t="s">
        <v>19</v>
      </c>
      <c r="B2" s="27"/>
      <c r="C2" s="28"/>
      <c r="D2" s="27"/>
      <c r="E2" s="27"/>
      <c r="F2" s="27"/>
      <c r="G2" s="27"/>
      <c r="H2" s="27"/>
      <c r="I2" s="27"/>
      <c r="J2" s="27"/>
      <c r="K2" s="27"/>
      <c r="L2" s="27"/>
      <c r="M2" s="27"/>
      <c r="O2" s="368" t="s">
        <v>20</v>
      </c>
    </row>
    <row r="3" spans="1:16" s="25" customFormat="1" ht="10.199999999999999">
      <c r="A3" s="31"/>
      <c r="B3" s="2"/>
      <c r="C3" s="32"/>
      <c r="D3" s="2"/>
      <c r="E3" s="2"/>
      <c r="F3" s="2"/>
      <c r="G3" s="2"/>
      <c r="H3" s="2"/>
      <c r="I3" s="2"/>
      <c r="J3" s="2"/>
      <c r="K3" s="2"/>
      <c r="L3" s="2"/>
      <c r="M3" s="2"/>
      <c r="N3" s="2"/>
    </row>
    <row r="4" spans="1:16" s="36" customFormat="1" ht="15.6">
      <c r="A4" s="33" t="s">
        <v>21</v>
      </c>
      <c r="B4" s="34"/>
      <c r="C4" s="35"/>
      <c r="D4" s="34"/>
      <c r="E4" s="34"/>
      <c r="F4" s="34"/>
      <c r="G4" s="34"/>
      <c r="H4" s="34"/>
      <c r="I4" s="34"/>
      <c r="J4" s="34"/>
      <c r="K4" s="34"/>
      <c r="L4" s="34"/>
      <c r="M4" s="34"/>
      <c r="N4" s="34"/>
    </row>
    <row r="5" spans="1:16" s="25" customFormat="1" ht="10.199999999999999">
      <c r="A5" s="37"/>
      <c r="B5" s="2"/>
      <c r="C5" s="32"/>
      <c r="D5" s="2"/>
      <c r="E5" s="2"/>
      <c r="F5" s="2"/>
      <c r="G5" s="2"/>
      <c r="H5" s="2"/>
      <c r="I5" s="2"/>
      <c r="J5" s="2"/>
      <c r="K5" s="2"/>
      <c r="L5" s="2"/>
      <c r="M5" s="2"/>
      <c r="N5" s="2"/>
    </row>
    <row r="6" spans="1:16" s="25" customFormat="1" ht="10.199999999999999">
      <c r="A6" s="37"/>
      <c r="B6" s="2"/>
      <c r="C6" s="32"/>
      <c r="D6" s="2"/>
      <c r="E6" s="2"/>
      <c r="F6" s="2"/>
      <c r="G6" s="2"/>
      <c r="H6" s="2"/>
      <c r="I6" s="2"/>
      <c r="J6" s="2"/>
      <c r="K6" s="2"/>
      <c r="L6" s="2"/>
      <c r="M6" s="2"/>
      <c r="N6" s="2"/>
    </row>
    <row r="7" spans="1:16" s="25" customFormat="1" ht="10.199999999999999">
      <c r="A7" s="73" t="s">
        <v>199</v>
      </c>
      <c r="B7" s="74"/>
      <c r="C7" s="75"/>
      <c r="D7" s="74"/>
      <c r="E7" s="74"/>
      <c r="F7" s="74"/>
      <c r="G7" s="74"/>
      <c r="H7" s="74"/>
      <c r="I7" s="74"/>
      <c r="J7" s="74"/>
      <c r="K7" s="74"/>
      <c r="L7" s="74"/>
      <c r="M7" s="74"/>
      <c r="N7" s="74"/>
      <c r="O7" s="74"/>
    </row>
    <row r="8" spans="1:16" s="25" customFormat="1" ht="10.199999999999999">
      <c r="A8" s="31"/>
      <c r="B8" s="159"/>
      <c r="C8" s="31"/>
      <c r="D8" s="31"/>
      <c r="E8" s="31"/>
      <c r="F8" s="31"/>
      <c r="G8" s="31"/>
      <c r="H8" s="31"/>
      <c r="I8" s="31"/>
      <c r="J8" s="31"/>
      <c r="K8" s="31"/>
      <c r="L8" s="31"/>
      <c r="M8" s="31"/>
      <c r="P8" s="438"/>
    </row>
    <row r="9" spans="1:16" s="25" customFormat="1" ht="10.199999999999999">
      <c r="A9" s="493" t="s">
        <v>22</v>
      </c>
      <c r="B9" s="489">
        <v>1992</v>
      </c>
      <c r="C9" s="489">
        <v>1993</v>
      </c>
      <c r="D9" s="489">
        <v>1994</v>
      </c>
      <c r="E9" s="489">
        <v>1995</v>
      </c>
      <c r="F9" s="489">
        <v>1996</v>
      </c>
      <c r="G9" s="489">
        <v>1997</v>
      </c>
      <c r="H9" s="489">
        <v>1998</v>
      </c>
      <c r="I9" s="489">
        <v>1999</v>
      </c>
      <c r="J9" s="489">
        <v>2000</v>
      </c>
      <c r="K9" s="489">
        <v>2001</v>
      </c>
      <c r="L9" s="489">
        <v>2002</v>
      </c>
      <c r="M9" s="489">
        <v>2003</v>
      </c>
      <c r="N9" s="491">
        <v>2004</v>
      </c>
      <c r="O9" s="491">
        <v>2005</v>
      </c>
      <c r="P9" s="438"/>
    </row>
    <row r="10" spans="1:16" s="25" customFormat="1" ht="10.199999999999999">
      <c r="A10" s="494"/>
      <c r="B10" s="490"/>
      <c r="C10" s="490"/>
      <c r="D10" s="490"/>
      <c r="E10" s="490"/>
      <c r="F10" s="490"/>
      <c r="G10" s="490"/>
      <c r="H10" s="490"/>
      <c r="I10" s="490"/>
      <c r="J10" s="490"/>
      <c r="K10" s="490"/>
      <c r="L10" s="490"/>
      <c r="M10" s="490"/>
      <c r="N10" s="492"/>
      <c r="O10" s="492"/>
      <c r="P10" s="438"/>
    </row>
    <row r="11" spans="1:16" s="25" customFormat="1" ht="10.199999999999999">
      <c r="A11" s="42"/>
      <c r="B11" s="43"/>
      <c r="C11" s="43"/>
      <c r="D11" s="43"/>
      <c r="E11" s="43"/>
      <c r="F11" s="43"/>
      <c r="G11" s="43"/>
      <c r="H11" s="43"/>
      <c r="I11" s="43"/>
      <c r="J11" s="43"/>
      <c r="K11" s="44"/>
      <c r="L11" s="44"/>
      <c r="M11" s="44"/>
      <c r="N11" s="423"/>
      <c r="O11" s="439"/>
      <c r="P11" s="438"/>
    </row>
    <row r="12" spans="1:16" s="25" customFormat="1" ht="10.199999999999999">
      <c r="A12" s="45" t="s">
        <v>23</v>
      </c>
      <c r="B12" s="46"/>
      <c r="C12" s="46"/>
      <c r="D12" s="46"/>
      <c r="E12" s="46"/>
      <c r="F12" s="46"/>
      <c r="G12" s="46"/>
      <c r="H12" s="46"/>
      <c r="I12" s="46"/>
      <c r="J12" s="46"/>
      <c r="K12" s="47"/>
      <c r="L12" s="47"/>
      <c r="M12" s="47"/>
      <c r="N12" s="424"/>
      <c r="O12" s="424"/>
      <c r="P12" s="438"/>
    </row>
    <row r="13" spans="1:16" s="25" customFormat="1" ht="10.199999999999999">
      <c r="A13" s="48" t="s">
        <v>9</v>
      </c>
      <c r="B13" s="49">
        <v>570797</v>
      </c>
      <c r="C13" s="49">
        <v>567772</v>
      </c>
      <c r="D13" s="49">
        <v>555549</v>
      </c>
      <c r="E13" s="49">
        <v>560247</v>
      </c>
      <c r="F13" s="49">
        <v>557028</v>
      </c>
      <c r="G13" s="49">
        <v>562917</v>
      </c>
      <c r="H13" s="49">
        <v>567279</v>
      </c>
      <c r="I13" s="49">
        <v>575494</v>
      </c>
      <c r="J13" s="49">
        <v>589299</v>
      </c>
      <c r="K13" s="50">
        <v>599193</v>
      </c>
      <c r="L13" s="50">
        <v>602571</v>
      </c>
      <c r="M13" s="50">
        <v>617464</v>
      </c>
      <c r="N13" s="380">
        <v>615578</v>
      </c>
      <c r="O13" s="380">
        <v>609939</v>
      </c>
      <c r="P13" s="438"/>
    </row>
    <row r="14" spans="1:16" s="25" customFormat="1" ht="10.199999999999999">
      <c r="A14" s="48" t="s">
        <v>24</v>
      </c>
      <c r="B14" s="49">
        <v>1759858</v>
      </c>
      <c r="C14" s="49">
        <v>1763409</v>
      </c>
      <c r="D14" s="49">
        <v>1763204</v>
      </c>
      <c r="E14" s="49">
        <v>1799300</v>
      </c>
      <c r="F14" s="49">
        <v>1809033</v>
      </c>
      <c r="G14" s="49">
        <v>1842267</v>
      </c>
      <c r="H14" s="49">
        <v>1885184</v>
      </c>
      <c r="I14" s="49">
        <v>1914885</v>
      </c>
      <c r="J14" s="49">
        <v>1938824</v>
      </c>
      <c r="K14" s="50">
        <v>1989123</v>
      </c>
      <c r="L14" s="50">
        <v>1988101</v>
      </c>
      <c r="M14" s="50">
        <v>1989638</v>
      </c>
      <c r="N14" s="380">
        <v>2013754</v>
      </c>
      <c r="O14" s="380">
        <v>2039448</v>
      </c>
      <c r="P14" s="438"/>
    </row>
    <row r="15" spans="1:16" s="25" customFormat="1" ht="10.199999999999999">
      <c r="A15" s="48" t="s">
        <v>25</v>
      </c>
      <c r="B15" s="49">
        <v>827933</v>
      </c>
      <c r="C15" s="49">
        <v>826185</v>
      </c>
      <c r="D15" s="49">
        <v>822470</v>
      </c>
      <c r="E15" s="49">
        <v>828221</v>
      </c>
      <c r="F15" s="49">
        <v>829148</v>
      </c>
      <c r="G15" s="49">
        <v>842114</v>
      </c>
      <c r="H15" s="49">
        <v>855325</v>
      </c>
      <c r="I15" s="49">
        <v>865877</v>
      </c>
      <c r="J15" s="49">
        <v>883659</v>
      </c>
      <c r="K15" s="50">
        <v>898967</v>
      </c>
      <c r="L15" s="50">
        <v>902496</v>
      </c>
      <c r="M15" s="50">
        <v>915173</v>
      </c>
      <c r="N15" s="380">
        <v>927781</v>
      </c>
      <c r="O15" s="380">
        <v>939521</v>
      </c>
      <c r="P15" s="438"/>
    </row>
    <row r="16" spans="1:16" s="25" customFormat="1" ht="10.199999999999999">
      <c r="A16" s="48" t="s">
        <v>26</v>
      </c>
      <c r="B16" s="49">
        <v>3158588</v>
      </c>
      <c r="C16" s="49">
        <v>3157366</v>
      </c>
      <c r="D16" s="49">
        <v>3141223</v>
      </c>
      <c r="E16" s="49">
        <v>3187768</v>
      </c>
      <c r="F16" s="49">
        <v>3195209</v>
      </c>
      <c r="G16" s="49">
        <v>3247298</v>
      </c>
      <c r="H16" s="49">
        <v>3307788</v>
      </c>
      <c r="I16" s="49">
        <v>3356256</v>
      </c>
      <c r="J16" s="49">
        <v>3411782</v>
      </c>
      <c r="K16" s="50">
        <v>3487283</v>
      </c>
      <c r="L16" s="50">
        <v>3493168</v>
      </c>
      <c r="M16" s="50">
        <v>3522275</v>
      </c>
      <c r="N16" s="380">
        <v>3557113</v>
      </c>
      <c r="O16" s="380">
        <v>3588908</v>
      </c>
      <c r="P16" s="438"/>
    </row>
    <row r="17" spans="1:16" s="25" customFormat="1" ht="10.199999999999999">
      <c r="A17" s="51" t="s">
        <v>27</v>
      </c>
      <c r="B17" s="52">
        <v>18.071271086954045</v>
      </c>
      <c r="C17" s="52">
        <v>17.982457529472352</v>
      </c>
      <c r="D17" s="52">
        <v>17.685754879548508</v>
      </c>
      <c r="E17" s="52">
        <v>17.574898800665544</v>
      </c>
      <c r="F17" s="52">
        <v>17.43322580776406</v>
      </c>
      <c r="G17" s="52">
        <v>17.334935075253334</v>
      </c>
      <c r="H17" s="52">
        <v>17.149799201157993</v>
      </c>
      <c r="I17" s="52">
        <v>17.146904169407819</v>
      </c>
      <c r="J17" s="52">
        <v>17.272469343000228</v>
      </c>
      <c r="K17" s="53">
        <v>17.182230406881231</v>
      </c>
      <c r="L17" s="53">
        <v>17.249986258891642</v>
      </c>
      <c r="M17" s="53">
        <v>17.530260981893804</v>
      </c>
      <c r="N17" s="425">
        <v>17.305550877917007</v>
      </c>
      <c r="O17" s="425">
        <v>16.995113834068746</v>
      </c>
      <c r="P17" s="438"/>
    </row>
    <row r="18" spans="1:16" s="25" customFormat="1" ht="10.199999999999999">
      <c r="A18" s="54"/>
      <c r="B18" s="55"/>
      <c r="C18" s="55"/>
      <c r="D18" s="55"/>
      <c r="E18" s="55"/>
      <c r="F18" s="55"/>
      <c r="G18" s="55"/>
      <c r="H18" s="55"/>
      <c r="I18" s="55"/>
      <c r="J18" s="55"/>
      <c r="K18" s="56"/>
      <c r="L18" s="56"/>
      <c r="M18" s="56"/>
      <c r="N18" s="56"/>
      <c r="O18" s="56"/>
      <c r="P18" s="438"/>
    </row>
    <row r="19" spans="1:16" s="25" customFormat="1" ht="10.199999999999999">
      <c r="A19" s="57"/>
      <c r="B19" s="46"/>
      <c r="C19" s="46"/>
      <c r="D19" s="46"/>
      <c r="E19" s="46"/>
      <c r="F19" s="46"/>
      <c r="G19" s="46"/>
      <c r="H19" s="46"/>
      <c r="I19" s="46"/>
      <c r="J19" s="46"/>
      <c r="K19" s="47"/>
      <c r="L19" s="47"/>
      <c r="M19" s="47"/>
      <c r="N19" s="424"/>
      <c r="O19" s="424"/>
      <c r="P19" s="438"/>
    </row>
    <row r="20" spans="1:16" s="25" customFormat="1" ht="10.199999999999999">
      <c r="A20" s="45" t="s">
        <v>28</v>
      </c>
      <c r="B20" s="58"/>
      <c r="C20" s="58"/>
      <c r="D20" s="58"/>
      <c r="E20" s="58"/>
      <c r="F20" s="58"/>
      <c r="G20" s="58"/>
      <c r="H20" s="58"/>
      <c r="I20" s="58"/>
      <c r="J20" s="58"/>
      <c r="K20" s="59"/>
      <c r="L20" s="59"/>
      <c r="M20" s="59"/>
      <c r="N20" s="426"/>
      <c r="O20" s="426"/>
      <c r="P20" s="438"/>
    </row>
    <row r="21" spans="1:16" s="25" customFormat="1" ht="10.199999999999999">
      <c r="A21" s="48" t="s">
        <v>9</v>
      </c>
      <c r="B21" s="49">
        <v>33745</v>
      </c>
      <c r="C21" s="49">
        <v>33374</v>
      </c>
      <c r="D21" s="49">
        <v>33085</v>
      </c>
      <c r="E21" s="49">
        <v>32805</v>
      </c>
      <c r="F21" s="49">
        <v>32847</v>
      </c>
      <c r="G21" s="49">
        <v>32659</v>
      </c>
      <c r="H21" s="49">
        <v>32995</v>
      </c>
      <c r="I21" s="49">
        <v>33040</v>
      </c>
      <c r="J21" s="49">
        <v>33372</v>
      </c>
      <c r="K21" s="50">
        <v>33681</v>
      </c>
      <c r="L21" s="50">
        <v>33349</v>
      </c>
      <c r="M21" s="50">
        <v>32978</v>
      </c>
      <c r="N21" s="380">
        <v>33401</v>
      </c>
      <c r="O21" s="380">
        <v>32934</v>
      </c>
      <c r="P21" s="438"/>
    </row>
    <row r="22" spans="1:16" s="25" customFormat="1" ht="10.199999999999999">
      <c r="A22" s="48" t="s">
        <v>24</v>
      </c>
      <c r="B22" s="49">
        <v>136401</v>
      </c>
      <c r="C22" s="49">
        <v>138074</v>
      </c>
      <c r="D22" s="49">
        <v>140564</v>
      </c>
      <c r="E22" s="49">
        <v>143554</v>
      </c>
      <c r="F22" s="49">
        <v>145120</v>
      </c>
      <c r="G22" s="49">
        <v>145969</v>
      </c>
      <c r="H22" s="49">
        <v>147227</v>
      </c>
      <c r="I22" s="49">
        <v>148998</v>
      </c>
      <c r="J22" s="49">
        <v>150786</v>
      </c>
      <c r="K22" s="50">
        <v>150559</v>
      </c>
      <c r="L22" s="50">
        <v>151017</v>
      </c>
      <c r="M22" s="50">
        <v>150858</v>
      </c>
      <c r="N22" s="380">
        <v>151412</v>
      </c>
      <c r="O22" s="380">
        <v>152078</v>
      </c>
      <c r="P22" s="438"/>
    </row>
    <row r="23" spans="1:16" s="25" customFormat="1" ht="10.199999999999999">
      <c r="A23" s="48" t="s">
        <v>25</v>
      </c>
      <c r="B23" s="49">
        <v>69033</v>
      </c>
      <c r="C23" s="49">
        <v>69322</v>
      </c>
      <c r="D23" s="49">
        <v>70113</v>
      </c>
      <c r="E23" s="49">
        <v>70291</v>
      </c>
      <c r="F23" s="49">
        <v>70505</v>
      </c>
      <c r="G23" s="49">
        <v>70000</v>
      </c>
      <c r="H23" s="49">
        <v>70246</v>
      </c>
      <c r="I23" s="49">
        <v>71466</v>
      </c>
      <c r="J23" s="49">
        <v>72658</v>
      </c>
      <c r="K23" s="50">
        <v>73117</v>
      </c>
      <c r="L23" s="50">
        <v>73007</v>
      </c>
      <c r="M23" s="50">
        <v>71016</v>
      </c>
      <c r="N23" s="380">
        <v>72884</v>
      </c>
      <c r="O23" s="380">
        <v>73463</v>
      </c>
      <c r="P23" s="438"/>
    </row>
    <row r="24" spans="1:16" s="25" customFormat="1" ht="10.199999999999999">
      <c r="A24" s="48" t="s">
        <v>26</v>
      </c>
      <c r="B24" s="49">
        <v>239179</v>
      </c>
      <c r="C24" s="49">
        <v>240770</v>
      </c>
      <c r="D24" s="49">
        <v>243762</v>
      </c>
      <c r="E24" s="49">
        <v>246650</v>
      </c>
      <c r="F24" s="49">
        <v>248472</v>
      </c>
      <c r="G24" s="49">
        <v>248628</v>
      </c>
      <c r="H24" s="49">
        <v>250468</v>
      </c>
      <c r="I24" s="49">
        <v>253504</v>
      </c>
      <c r="J24" s="49">
        <v>256816</v>
      </c>
      <c r="K24" s="50">
        <v>257357</v>
      </c>
      <c r="L24" s="50">
        <v>257373</v>
      </c>
      <c r="M24" s="50">
        <v>254852</v>
      </c>
      <c r="N24" s="380">
        <v>257697</v>
      </c>
      <c r="O24" s="380">
        <v>258475</v>
      </c>
      <c r="P24" s="438"/>
    </row>
    <row r="25" spans="1:16" s="25" customFormat="1" ht="10.199999999999999">
      <c r="A25" s="51" t="s">
        <v>27</v>
      </c>
      <c r="B25" s="52">
        <v>14.108680109875868</v>
      </c>
      <c r="C25" s="52">
        <v>13.861361465298833</v>
      </c>
      <c r="D25" s="52">
        <v>13.572665140587951</v>
      </c>
      <c r="E25" s="52">
        <v>13.300222988039733</v>
      </c>
      <c r="F25" s="52">
        <v>13.219598184101228</v>
      </c>
      <c r="G25" s="52">
        <v>13.135688659362582</v>
      </c>
      <c r="H25" s="52">
        <v>13.173339508440199</v>
      </c>
      <c r="I25" s="52">
        <v>13.033324917950011</v>
      </c>
      <c r="J25" s="52">
        <v>12.994517475546694</v>
      </c>
      <c r="K25" s="53">
        <v>13.087267880803708</v>
      </c>
      <c r="L25" s="53">
        <v>12.957458630081634</v>
      </c>
      <c r="M25" s="53">
        <v>12.940059328551474</v>
      </c>
      <c r="N25" s="425">
        <v>12.961346076981881</v>
      </c>
      <c r="O25" s="425">
        <v>12.741657800560983</v>
      </c>
      <c r="P25" s="438"/>
    </row>
    <row r="26" spans="1:16" s="25" customFormat="1" ht="10.199999999999999">
      <c r="A26" s="54"/>
      <c r="B26" s="55"/>
      <c r="C26" s="55"/>
      <c r="D26" s="55"/>
      <c r="E26" s="55"/>
      <c r="F26" s="55"/>
      <c r="G26" s="55"/>
      <c r="H26" s="55"/>
      <c r="I26" s="55"/>
      <c r="J26" s="55"/>
      <c r="K26" s="56"/>
      <c r="L26" s="56"/>
      <c r="M26" s="56"/>
      <c r="N26" s="56"/>
      <c r="O26" s="56"/>
      <c r="P26" s="438"/>
    </row>
    <row r="27" spans="1:16" s="25" customFormat="1" ht="10.199999999999999">
      <c r="A27" s="57"/>
      <c r="B27" s="60"/>
      <c r="C27" s="60"/>
      <c r="D27" s="60"/>
      <c r="E27" s="60"/>
      <c r="F27" s="60"/>
      <c r="G27" s="60"/>
      <c r="H27" s="60"/>
      <c r="I27" s="60"/>
      <c r="J27" s="60"/>
      <c r="K27" s="61"/>
      <c r="L27" s="61"/>
      <c r="M27" s="61"/>
      <c r="N27" s="427"/>
      <c r="O27" s="427"/>
      <c r="P27" s="438"/>
    </row>
    <row r="28" spans="1:16" s="25" customFormat="1" ht="10.199999999999999">
      <c r="A28" s="45" t="s">
        <v>29</v>
      </c>
      <c r="B28" s="49"/>
      <c r="C28" s="49"/>
      <c r="D28" s="49"/>
      <c r="E28" s="49"/>
      <c r="F28" s="49"/>
      <c r="G28" s="49"/>
      <c r="H28" s="49"/>
      <c r="I28" s="49"/>
      <c r="J28" s="49"/>
      <c r="K28" s="50"/>
      <c r="L28" s="47"/>
      <c r="M28" s="47"/>
      <c r="N28" s="424"/>
      <c r="O28" s="424"/>
      <c r="P28" s="438"/>
    </row>
    <row r="29" spans="1:16" s="25" customFormat="1" ht="10.199999999999999">
      <c r="A29" s="48" t="s">
        <v>9</v>
      </c>
      <c r="B29" s="62">
        <v>16.915009631056453</v>
      </c>
      <c r="C29" s="62">
        <v>17.012404866063402</v>
      </c>
      <c r="D29" s="62">
        <v>16.791567175457157</v>
      </c>
      <c r="E29" s="62">
        <v>17.078097850937358</v>
      </c>
      <c r="F29" s="62">
        <v>16.958261028404422</v>
      </c>
      <c r="G29" s="62">
        <v>17.236198291435745</v>
      </c>
      <c r="H29" s="62">
        <v>17.192877708743747</v>
      </c>
      <c r="I29" s="62">
        <v>17.418099273607748</v>
      </c>
      <c r="J29" s="62">
        <v>17.65848615605897</v>
      </c>
      <c r="K29" s="63">
        <v>17.790237819542174</v>
      </c>
      <c r="L29" s="63">
        <v>18.068637740262076</v>
      </c>
      <c r="M29" s="63">
        <v>18.723512644793498</v>
      </c>
      <c r="N29" s="389">
        <v>18.429927247687196</v>
      </c>
      <c r="O29" s="389">
        <v>18.520040080160321</v>
      </c>
      <c r="P29" s="438"/>
    </row>
    <row r="30" spans="1:16" s="25" customFormat="1" ht="10.199999999999999">
      <c r="A30" s="48" t="s">
        <v>24</v>
      </c>
      <c r="B30" s="62">
        <v>12.902090160629321</v>
      </c>
      <c r="C30" s="62">
        <v>12.771477613453655</v>
      </c>
      <c r="D30" s="62">
        <v>12.543780768902423</v>
      </c>
      <c r="E30" s="62">
        <v>12.533959346308706</v>
      </c>
      <c r="F30" s="62">
        <v>12.465773153252481</v>
      </c>
      <c r="G30" s="62">
        <v>12.620946913385719</v>
      </c>
      <c r="H30" s="62">
        <v>12.804607850462212</v>
      </c>
      <c r="I30" s="62">
        <v>12.851749687915275</v>
      </c>
      <c r="J30" s="62">
        <v>12.85811680129455</v>
      </c>
      <c r="K30" s="63">
        <v>13.211584827210595</v>
      </c>
      <c r="L30" s="63">
        <v>13.164749663945118</v>
      </c>
      <c r="M30" s="63">
        <v>13.188813321136433</v>
      </c>
      <c r="N30" s="389">
        <v>13.299830924893667</v>
      </c>
      <c r="O30" s="389">
        <v>13.410539328502479</v>
      </c>
      <c r="P30" s="438"/>
    </row>
    <row r="31" spans="1:16" s="25" customFormat="1" ht="10.199999999999999">
      <c r="A31" s="48" t="s">
        <v>25</v>
      </c>
      <c r="B31" s="62">
        <v>11.993293062738111</v>
      </c>
      <c r="C31" s="62">
        <v>11.918077955050345</v>
      </c>
      <c r="D31" s="62">
        <v>11.730634832342076</v>
      </c>
      <c r="E31" s="62">
        <v>11.782746013003088</v>
      </c>
      <c r="F31" s="62">
        <v>11.76013048719949</v>
      </c>
      <c r="G31" s="62">
        <v>12.030200000000001</v>
      </c>
      <c r="H31" s="62">
        <v>12.176138143097116</v>
      </c>
      <c r="I31" s="62">
        <v>12.115929253071391</v>
      </c>
      <c r="J31" s="62">
        <v>12.161895455421289</v>
      </c>
      <c r="K31" s="63">
        <v>12.294910896234802</v>
      </c>
      <c r="L31" s="63">
        <v>12.361773528565754</v>
      </c>
      <c r="M31" s="63">
        <v>12.886856483046074</v>
      </c>
      <c r="N31" s="389">
        <v>12.729556555622633</v>
      </c>
      <c r="O31" s="389">
        <v>12.789036657909424</v>
      </c>
      <c r="P31" s="438"/>
    </row>
    <row r="32" spans="1:16" s="25" customFormat="1" ht="10.199999999999999">
      <c r="A32" s="48" t="s">
        <v>26</v>
      </c>
      <c r="B32" s="62">
        <v>13.205958717111452</v>
      </c>
      <c r="C32" s="62">
        <v>13.113618806329692</v>
      </c>
      <c r="D32" s="62">
        <v>12.886434308875049</v>
      </c>
      <c r="E32" s="62">
        <v>12.924257044394892</v>
      </c>
      <c r="F32" s="62">
        <v>12.859432853601211</v>
      </c>
      <c r="G32" s="62">
        <v>13.060870054861077</v>
      </c>
      <c r="H32" s="62">
        <v>13.20642956385646</v>
      </c>
      <c r="I32" s="62">
        <v>13.239459732390811</v>
      </c>
      <c r="J32" s="62">
        <v>13.284927730359479</v>
      </c>
      <c r="K32" s="63">
        <v>13.550371662709777</v>
      </c>
      <c r="L32" s="63">
        <v>13.572394928760982</v>
      </c>
      <c r="M32" s="63">
        <v>13.820864658703876</v>
      </c>
      <c r="N32" s="389">
        <v>13.80347074277155</v>
      </c>
      <c r="O32" s="389">
        <v>13.884932778798722</v>
      </c>
      <c r="P32" s="438"/>
    </row>
    <row r="33" spans="1:16" s="25" customFormat="1" ht="10.199999999999999">
      <c r="A33" s="64"/>
      <c r="B33" s="65"/>
      <c r="C33" s="65"/>
      <c r="D33" s="65"/>
      <c r="E33" s="65"/>
      <c r="F33" s="65"/>
      <c r="G33" s="65"/>
      <c r="H33" s="65"/>
      <c r="I33" s="65"/>
      <c r="J33" s="65"/>
      <c r="K33" s="66"/>
      <c r="L33" s="67"/>
      <c r="M33" s="67"/>
      <c r="N33" s="67"/>
      <c r="O33" s="67"/>
      <c r="P33" s="438"/>
    </row>
    <row r="34" spans="1:16" s="25" customFormat="1" ht="10.199999999999999">
      <c r="A34" s="25" t="s">
        <v>30</v>
      </c>
      <c r="B34" s="393"/>
      <c r="C34" s="393"/>
      <c r="D34" s="393"/>
      <c r="E34" s="393"/>
      <c r="F34" s="393"/>
      <c r="G34" s="393"/>
      <c r="H34" s="393"/>
      <c r="I34" s="393"/>
      <c r="J34" s="68"/>
      <c r="K34" s="393"/>
      <c r="L34" s="393"/>
      <c r="M34" s="393"/>
      <c r="N34" s="393"/>
      <c r="P34" s="438"/>
    </row>
    <row r="35" spans="1:16" s="25" customFormat="1" ht="10.199999999999999">
      <c r="A35" s="69" t="s">
        <v>189</v>
      </c>
      <c r="B35" s="393"/>
      <c r="C35" s="393"/>
      <c r="D35" s="393"/>
      <c r="E35" s="393"/>
      <c r="F35" s="393"/>
      <c r="G35" s="393"/>
      <c r="H35" s="393"/>
      <c r="I35" s="393"/>
      <c r="J35" s="393"/>
      <c r="K35" s="393"/>
      <c r="L35" s="393"/>
      <c r="M35" s="393"/>
      <c r="N35" s="393"/>
    </row>
    <row r="36" spans="1:16" s="25" customFormat="1" ht="10.199999999999999">
      <c r="A36" s="69"/>
      <c r="B36" s="393"/>
      <c r="C36" s="393"/>
      <c r="D36" s="393"/>
      <c r="E36" s="393"/>
      <c r="F36" s="393"/>
      <c r="G36" s="393"/>
      <c r="H36" s="393"/>
      <c r="I36" s="393"/>
      <c r="J36" s="393"/>
      <c r="K36" s="393"/>
      <c r="L36" s="393"/>
      <c r="M36" s="393"/>
      <c r="N36" s="393"/>
    </row>
    <row r="37" spans="1:16" s="25" customFormat="1" ht="10.199999999999999">
      <c r="A37" s="493" t="s">
        <v>22</v>
      </c>
      <c r="B37" s="489">
        <v>2006</v>
      </c>
      <c r="C37" s="489">
        <v>2007</v>
      </c>
      <c r="D37" s="489">
        <v>2008</v>
      </c>
      <c r="E37" s="489">
        <v>2009</v>
      </c>
      <c r="F37" s="489">
        <v>2010</v>
      </c>
      <c r="G37" s="489">
        <v>2011</v>
      </c>
      <c r="H37" s="489">
        <v>2012</v>
      </c>
      <c r="I37" s="489">
        <v>2013</v>
      </c>
      <c r="J37" s="489">
        <v>2014</v>
      </c>
      <c r="K37" s="489">
        <v>2015</v>
      </c>
      <c r="L37" s="491">
        <v>2016</v>
      </c>
      <c r="M37" s="491">
        <v>2017</v>
      </c>
      <c r="N37" s="491">
        <v>2018</v>
      </c>
      <c r="O37" s="491">
        <v>2019</v>
      </c>
    </row>
    <row r="38" spans="1:16" s="25" customFormat="1" ht="10.199999999999999">
      <c r="A38" s="494"/>
      <c r="B38" s="490"/>
      <c r="C38" s="490"/>
      <c r="D38" s="490"/>
      <c r="E38" s="490"/>
      <c r="F38" s="490"/>
      <c r="G38" s="490"/>
      <c r="H38" s="490"/>
      <c r="I38" s="490"/>
      <c r="J38" s="490"/>
      <c r="K38" s="490"/>
      <c r="L38" s="492"/>
      <c r="M38" s="492"/>
      <c r="N38" s="492"/>
      <c r="O38" s="492"/>
    </row>
    <row r="39" spans="1:16" s="25" customFormat="1" ht="10.199999999999999">
      <c r="A39" s="42"/>
      <c r="B39" s="43"/>
      <c r="C39" s="44"/>
      <c r="D39" s="44"/>
      <c r="E39" s="44"/>
      <c r="F39" s="44"/>
      <c r="G39" s="44"/>
      <c r="H39" s="44"/>
      <c r="I39" s="44"/>
      <c r="J39" s="44"/>
      <c r="K39" s="44"/>
      <c r="L39" s="44"/>
      <c r="M39" s="44"/>
      <c r="N39" s="44"/>
      <c r="O39" s="44"/>
    </row>
    <row r="40" spans="1:16" s="25" customFormat="1" ht="10.199999999999999">
      <c r="A40" s="45" t="s">
        <v>23</v>
      </c>
      <c r="B40" s="46"/>
      <c r="C40" s="47"/>
      <c r="D40" s="47"/>
      <c r="E40" s="47"/>
      <c r="F40" s="47"/>
      <c r="G40" s="47"/>
      <c r="H40" s="47"/>
      <c r="I40" s="47"/>
      <c r="J40" s="47"/>
      <c r="K40" s="47"/>
      <c r="L40" s="47"/>
      <c r="M40" s="47"/>
      <c r="N40" s="47"/>
      <c r="O40" s="47"/>
    </row>
    <row r="41" spans="1:16" s="25" customFormat="1" ht="10.199999999999999">
      <c r="A41" s="48" t="s">
        <v>9</v>
      </c>
      <c r="B41" s="49">
        <v>609324</v>
      </c>
      <c r="C41" s="49">
        <v>620913</v>
      </c>
      <c r="D41" s="49">
        <v>621483</v>
      </c>
      <c r="E41" s="49">
        <v>620875</v>
      </c>
      <c r="F41" s="49">
        <v>628728</v>
      </c>
      <c r="G41" s="50">
        <v>632739</v>
      </c>
      <c r="H41" s="50">
        <v>626503</v>
      </c>
      <c r="I41" s="50">
        <v>621821</v>
      </c>
      <c r="J41" s="50">
        <v>619676</v>
      </c>
      <c r="K41" s="50">
        <v>620429</v>
      </c>
      <c r="L41" s="50">
        <v>620808</v>
      </c>
      <c r="M41" s="50">
        <v>625914</v>
      </c>
      <c r="N41" s="50">
        <v>630619</v>
      </c>
      <c r="O41" s="50">
        <v>639315</v>
      </c>
    </row>
    <row r="42" spans="1:16" s="25" customFormat="1" ht="10.199999999999999">
      <c r="A42" s="48" t="s">
        <v>24</v>
      </c>
      <c r="B42" s="49">
        <v>2086316</v>
      </c>
      <c r="C42" s="49">
        <v>2139878</v>
      </c>
      <c r="D42" s="49">
        <v>2160072</v>
      </c>
      <c r="E42" s="49">
        <v>2146956</v>
      </c>
      <c r="F42" s="49">
        <v>2170097</v>
      </c>
      <c r="G42" s="50">
        <v>2183163</v>
      </c>
      <c r="H42" s="50">
        <v>2186590</v>
      </c>
      <c r="I42" s="50">
        <v>2181218</v>
      </c>
      <c r="J42" s="50">
        <v>2202641</v>
      </c>
      <c r="K42" s="50">
        <v>2222548</v>
      </c>
      <c r="L42" s="50">
        <v>2254310</v>
      </c>
      <c r="M42" s="50">
        <v>2296340</v>
      </c>
      <c r="N42" s="50">
        <v>2342097</v>
      </c>
      <c r="O42" s="50">
        <v>2382023</v>
      </c>
    </row>
    <row r="43" spans="1:16" s="25" customFormat="1" ht="10.199999999999999">
      <c r="A43" s="48" t="s">
        <v>25</v>
      </c>
      <c r="B43" s="49">
        <v>961610</v>
      </c>
      <c r="C43" s="49">
        <v>978969</v>
      </c>
      <c r="D43" s="49">
        <v>993699</v>
      </c>
      <c r="E43" s="49">
        <v>993185</v>
      </c>
      <c r="F43" s="49">
        <v>1017610</v>
      </c>
      <c r="G43" s="50">
        <v>1019767</v>
      </c>
      <c r="H43" s="50">
        <v>1013476</v>
      </c>
      <c r="I43" s="50">
        <v>1010173</v>
      </c>
      <c r="J43" s="50">
        <v>1013134</v>
      </c>
      <c r="K43" s="50">
        <v>1020617</v>
      </c>
      <c r="L43" s="50">
        <v>1035312</v>
      </c>
      <c r="M43" s="50">
        <v>1050689</v>
      </c>
      <c r="N43" s="50">
        <v>1064796</v>
      </c>
      <c r="O43" s="50">
        <v>1078275</v>
      </c>
    </row>
    <row r="44" spans="1:16" s="25" customFormat="1" ht="10.199999999999999">
      <c r="A44" s="48" t="s">
        <v>26</v>
      </c>
      <c r="B44" s="49">
        <v>3657250</v>
      </c>
      <c r="C44" s="49">
        <v>3739760</v>
      </c>
      <c r="D44" s="49">
        <v>3775254</v>
      </c>
      <c r="E44" s="49">
        <v>3761016</v>
      </c>
      <c r="F44" s="49">
        <v>3816435</v>
      </c>
      <c r="G44" s="50">
        <v>3835669</v>
      </c>
      <c r="H44" s="50">
        <v>3826569</v>
      </c>
      <c r="I44" s="50">
        <v>3813212</v>
      </c>
      <c r="J44" s="50">
        <v>3835451</v>
      </c>
      <c r="K44" s="50">
        <v>3863594</v>
      </c>
      <c r="L44" s="50">
        <v>3910430</v>
      </c>
      <c r="M44" s="50">
        <v>3972943</v>
      </c>
      <c r="N44" s="50">
        <f>SUM(N41:N43)</f>
        <v>4037512</v>
      </c>
      <c r="O44" s="50">
        <f>SUM(O41:O43)</f>
        <v>4099613</v>
      </c>
    </row>
    <row r="45" spans="1:16" s="25" customFormat="1" ht="10.199999999999999">
      <c r="A45" s="51" t="s">
        <v>27</v>
      </c>
      <c r="B45" s="52">
        <v>16.660715018114701</v>
      </c>
      <c r="C45" s="52">
        <v>16.603017305923377</v>
      </c>
      <c r="D45" s="52">
        <v>16.46201818473671</v>
      </c>
      <c r="E45" s="52">
        <v>16.508172259836172</v>
      </c>
      <c r="F45" s="52">
        <v>16.474222671157769</v>
      </c>
      <c r="G45" s="53">
        <v>16.496183586227069</v>
      </c>
      <c r="H45" s="53">
        <v>16.372447484940164</v>
      </c>
      <c r="I45" s="53">
        <v>16.307013614768863</v>
      </c>
      <c r="J45" s="53">
        <v>16.156535437423134</v>
      </c>
      <c r="K45" s="53">
        <v>16.058338427898995</v>
      </c>
      <c r="L45" s="53">
        <v>15.875696534652201</v>
      </c>
      <c r="M45" s="53">
        <v>15.75441681393365</v>
      </c>
      <c r="N45" s="53">
        <f>N41/N44*100</f>
        <v>15.619000017832766</v>
      </c>
      <c r="O45" s="53">
        <f>O41/O44*100</f>
        <v>15.594520751105042</v>
      </c>
    </row>
    <row r="46" spans="1:16" s="25" customFormat="1" ht="10.199999999999999">
      <c r="A46" s="54"/>
      <c r="B46" s="55"/>
      <c r="C46" s="56"/>
      <c r="D46" s="56"/>
      <c r="E46" s="56"/>
      <c r="F46" s="56"/>
      <c r="G46" s="56"/>
      <c r="H46" s="56"/>
      <c r="I46" s="56"/>
      <c r="J46" s="56"/>
      <c r="K46" s="56"/>
      <c r="L46" s="56"/>
      <c r="M46" s="56"/>
      <c r="N46" s="56"/>
      <c r="O46" s="56"/>
    </row>
    <row r="47" spans="1:16" s="25" customFormat="1" ht="10.199999999999999">
      <c r="A47" s="57"/>
      <c r="B47" s="46"/>
      <c r="C47" s="47"/>
      <c r="D47" s="47"/>
      <c r="E47" s="47"/>
      <c r="F47" s="47"/>
      <c r="G47" s="47"/>
      <c r="H47" s="47"/>
      <c r="I47" s="47"/>
      <c r="J47" s="47"/>
      <c r="K47" s="47"/>
      <c r="L47" s="47"/>
      <c r="M47" s="47"/>
      <c r="N47" s="47"/>
      <c r="O47" s="47"/>
    </row>
    <row r="48" spans="1:16" s="25" customFormat="1" ht="10.199999999999999">
      <c r="A48" s="45" t="s">
        <v>28</v>
      </c>
      <c r="B48" s="58"/>
      <c r="C48" s="59"/>
      <c r="D48" s="59"/>
      <c r="E48" s="59"/>
      <c r="F48" s="59"/>
      <c r="G48" s="59"/>
      <c r="H48" s="59"/>
      <c r="I48" s="59"/>
      <c r="J48" s="59"/>
      <c r="K48" s="59"/>
      <c r="L48" s="59"/>
      <c r="M48" s="59"/>
      <c r="N48" s="59"/>
      <c r="O48" s="59"/>
    </row>
    <row r="49" spans="1:15" s="25" customFormat="1" ht="10.199999999999999">
      <c r="A49" s="48" t="s">
        <v>9</v>
      </c>
      <c r="B49" s="49">
        <v>33512</v>
      </c>
      <c r="C49" s="49">
        <v>34151</v>
      </c>
      <c r="D49" s="49">
        <v>34137</v>
      </c>
      <c r="E49" s="49">
        <v>34428</v>
      </c>
      <c r="F49" s="49">
        <v>34462</v>
      </c>
      <c r="G49" s="50">
        <v>34825</v>
      </c>
      <c r="H49" s="50">
        <v>34820</v>
      </c>
      <c r="I49" s="50">
        <v>34881</v>
      </c>
      <c r="J49" s="50">
        <v>35348</v>
      </c>
      <c r="K49" s="50">
        <v>35275</v>
      </c>
      <c r="L49" s="50">
        <v>36394</v>
      </c>
      <c r="M49" s="50">
        <v>36906</v>
      </c>
      <c r="N49" s="50">
        <v>37462</v>
      </c>
      <c r="O49" s="50">
        <v>37907</v>
      </c>
    </row>
    <row r="50" spans="1:15" s="25" customFormat="1" ht="10.199999999999999">
      <c r="A50" s="48" t="s">
        <v>24</v>
      </c>
      <c r="B50" s="49">
        <v>154956</v>
      </c>
      <c r="C50" s="49">
        <v>156461</v>
      </c>
      <c r="D50" s="49">
        <v>157342</v>
      </c>
      <c r="E50" s="49">
        <v>159404</v>
      </c>
      <c r="F50" s="49">
        <v>159356</v>
      </c>
      <c r="G50" s="50">
        <v>158498</v>
      </c>
      <c r="H50" s="50">
        <v>158016</v>
      </c>
      <c r="I50" s="50">
        <v>158418</v>
      </c>
      <c r="J50" s="50">
        <v>161642</v>
      </c>
      <c r="K50" s="50">
        <v>162041</v>
      </c>
      <c r="L50" s="50">
        <v>165861</v>
      </c>
      <c r="M50" s="50">
        <v>168054</v>
      </c>
      <c r="N50" s="50">
        <v>170048</v>
      </c>
      <c r="O50" s="50">
        <v>172162</v>
      </c>
    </row>
    <row r="51" spans="1:15" s="25" customFormat="1" ht="10.199999999999999">
      <c r="A51" s="48" t="s">
        <v>25</v>
      </c>
      <c r="B51" s="49">
        <v>75166</v>
      </c>
      <c r="C51" s="49">
        <v>77466</v>
      </c>
      <c r="D51" s="49">
        <v>78257</v>
      </c>
      <c r="E51" s="49">
        <v>79566</v>
      </c>
      <c r="F51" s="49">
        <v>80618</v>
      </c>
      <c r="G51" s="50">
        <v>81076</v>
      </c>
      <c r="H51" s="50">
        <v>80722</v>
      </c>
      <c r="I51" s="50">
        <v>80839</v>
      </c>
      <c r="J51" s="50">
        <v>83245</v>
      </c>
      <c r="K51" s="50">
        <v>83745</v>
      </c>
      <c r="L51" s="50">
        <v>86585</v>
      </c>
      <c r="M51" s="50">
        <v>87836</v>
      </c>
      <c r="N51" s="50">
        <v>88180</v>
      </c>
      <c r="O51" s="50">
        <v>88515</v>
      </c>
    </row>
    <row r="52" spans="1:15" s="25" customFormat="1" ht="10.199999999999999">
      <c r="A52" s="48" t="s">
        <v>26</v>
      </c>
      <c r="B52" s="49">
        <v>263634</v>
      </c>
      <c r="C52" s="49">
        <v>268078</v>
      </c>
      <c r="D52" s="49">
        <v>269736</v>
      </c>
      <c r="E52" s="49">
        <v>273398</v>
      </c>
      <c r="F52" s="49">
        <v>274436</v>
      </c>
      <c r="G52" s="50">
        <v>274399</v>
      </c>
      <c r="H52" s="50">
        <v>273558</v>
      </c>
      <c r="I52" s="50">
        <v>274138</v>
      </c>
      <c r="J52" s="70">
        <v>280235</v>
      </c>
      <c r="K52" s="70">
        <v>281061</v>
      </c>
      <c r="L52" s="50">
        <v>288840</v>
      </c>
      <c r="M52" s="50">
        <v>292796</v>
      </c>
      <c r="N52" s="50">
        <f>SUM(N49:N51)</f>
        <v>295690</v>
      </c>
      <c r="O52" s="50">
        <f>SUM(O49:O51)</f>
        <v>298584</v>
      </c>
    </row>
    <row r="53" spans="1:15" s="25" customFormat="1" ht="10.199999999999999">
      <c r="A53" s="51" t="s">
        <v>27</v>
      </c>
      <c r="B53" s="52">
        <v>12.71156224159251</v>
      </c>
      <c r="C53" s="52">
        <v>12.739202769343249</v>
      </c>
      <c r="D53" s="52">
        <v>12.655707803185337</v>
      </c>
      <c r="E53" s="52">
        <v>12.592630523997981</v>
      </c>
      <c r="F53" s="52">
        <v>12.55739042982699</v>
      </c>
      <c r="G53" s="53">
        <v>12.691372781970781</v>
      </c>
      <c r="H53" s="53">
        <v>12.728562133075986</v>
      </c>
      <c r="I53" s="53">
        <v>12.723883591475825</v>
      </c>
      <c r="J53" s="53">
        <v>12.613699216728817</v>
      </c>
      <c r="K53" s="53">
        <v>12.550656263231113</v>
      </c>
      <c r="L53" s="53">
        <v>12.60005539398975</v>
      </c>
      <c r="M53" s="53">
        <v>12.604680391808632</v>
      </c>
      <c r="N53" s="53">
        <f>N49/N52*100</f>
        <v>12.669349656735093</v>
      </c>
      <c r="O53" s="53">
        <f>O49/O52*100</f>
        <v>12.695589850762264</v>
      </c>
    </row>
    <row r="54" spans="1:15" s="25" customFormat="1" ht="10.199999999999999">
      <c r="A54" s="54"/>
      <c r="B54" s="55"/>
      <c r="C54" s="56"/>
      <c r="D54" s="56"/>
      <c r="E54" s="56"/>
      <c r="F54" s="56"/>
      <c r="G54" s="56"/>
      <c r="H54" s="56"/>
      <c r="I54" s="56"/>
      <c r="J54" s="56"/>
      <c r="K54" s="56"/>
      <c r="L54" s="56"/>
      <c r="M54" s="56"/>
      <c r="N54" s="56"/>
      <c r="O54" s="56"/>
    </row>
    <row r="55" spans="1:15" s="25" customFormat="1" ht="10.199999999999999">
      <c r="A55" s="57"/>
      <c r="B55" s="60"/>
      <c r="C55" s="61"/>
      <c r="D55" s="61"/>
      <c r="E55" s="61"/>
      <c r="F55" s="61"/>
      <c r="G55" s="61"/>
      <c r="H55" s="61"/>
      <c r="I55" s="61"/>
      <c r="J55" s="61"/>
      <c r="K55" s="61"/>
      <c r="L55" s="61"/>
      <c r="M55" s="61"/>
      <c r="N55" s="61"/>
      <c r="O55" s="61"/>
    </row>
    <row r="56" spans="1:15" s="25" customFormat="1" ht="10.199999999999999">
      <c r="A56" s="45" t="s">
        <v>29</v>
      </c>
      <c r="B56" s="46"/>
      <c r="C56" s="47"/>
      <c r="D56" s="47"/>
      <c r="E56" s="47"/>
      <c r="F56" s="47"/>
      <c r="G56" s="47"/>
      <c r="H56" s="47"/>
      <c r="I56" s="47"/>
      <c r="J56" s="47"/>
      <c r="K56" s="47"/>
      <c r="L56" s="47"/>
      <c r="M56" s="47"/>
      <c r="N56" s="47"/>
      <c r="O56" s="47"/>
    </row>
    <row r="57" spans="1:15" s="25" customFormat="1" ht="10.199999999999999">
      <c r="A57" s="48" t="s">
        <v>9</v>
      </c>
      <c r="B57" s="62">
        <v>18.182263069945094</v>
      </c>
      <c r="C57" s="62">
        <v>18.181400251822787</v>
      </c>
      <c r="D57" s="62">
        <v>18.205554090869146</v>
      </c>
      <c r="E57" s="62">
        <v>18.034013012664111</v>
      </c>
      <c r="F57" s="62">
        <v>18.244094945156984</v>
      </c>
      <c r="G57" s="63">
        <v>18.169102656137831</v>
      </c>
      <c r="H57" s="63">
        <v>17.992619184376796</v>
      </c>
      <c r="I57" s="63">
        <v>17.826925833548351</v>
      </c>
      <c r="J57" s="63">
        <v>17.530723096073327</v>
      </c>
      <c r="K57" s="63">
        <v>17.58834868887314</v>
      </c>
      <c r="L57" s="63">
        <v>17.057976589547728</v>
      </c>
      <c r="M57" s="63">
        <v>16.959681352625591</v>
      </c>
      <c r="N57" s="63">
        <f>N41/N49</f>
        <v>16.833564678874591</v>
      </c>
      <c r="O57" s="63">
        <f>O41/O49</f>
        <v>16.865354683831484</v>
      </c>
    </row>
    <row r="58" spans="1:15" s="25" customFormat="1" ht="10.199999999999999">
      <c r="A58" s="48" t="s">
        <v>24</v>
      </c>
      <c r="B58" s="62">
        <v>13.46392524329487</v>
      </c>
      <c r="C58" s="62">
        <v>13.676750116642486</v>
      </c>
      <c r="D58" s="62">
        <v>13.7285149546847</v>
      </c>
      <c r="E58" s="62">
        <v>13.468645705252063</v>
      </c>
      <c r="F58" s="62">
        <v>13.617918371445066</v>
      </c>
      <c r="G58" s="63">
        <v>13.774072858963519</v>
      </c>
      <c r="H58" s="63">
        <v>13.837775921425678</v>
      </c>
      <c r="I58" s="63">
        <v>13.768751025767274</v>
      </c>
      <c r="J58" s="63">
        <v>13.626662624812859</v>
      </c>
      <c r="K58" s="63">
        <v>13.715960775359322</v>
      </c>
      <c r="L58" s="63">
        <v>13.591561608817022</v>
      </c>
      <c r="M58" s="63">
        <v>13.664298380282528</v>
      </c>
      <c r="N58" s="63">
        <f t="shared" ref="N58:O60" si="0">N42/N50</f>
        <v>13.773152286413248</v>
      </c>
      <c r="O58" s="63">
        <f t="shared" si="0"/>
        <v>13.835939405908389</v>
      </c>
    </row>
    <row r="59" spans="1:15" s="25" customFormat="1" ht="10.199999999999999">
      <c r="A59" s="48" t="s">
        <v>25</v>
      </c>
      <c r="B59" s="62">
        <v>12.793151158768593</v>
      </c>
      <c r="C59" s="62">
        <v>12.637402215165363</v>
      </c>
      <c r="D59" s="62">
        <v>12.697892840257101</v>
      </c>
      <c r="E59" s="62">
        <v>12.482530226478646</v>
      </c>
      <c r="F59" s="62">
        <v>12.622615296831974</v>
      </c>
      <c r="G59" s="63">
        <v>12.577914549311757</v>
      </c>
      <c r="H59" s="63">
        <v>12.555139862738782</v>
      </c>
      <c r="I59" s="63">
        <v>12.496109551083016</v>
      </c>
      <c r="J59" s="63">
        <v>12.170508739263619</v>
      </c>
      <c r="K59" s="63">
        <v>12.187199235775271</v>
      </c>
      <c r="L59" s="63">
        <v>11.95717503031703</v>
      </c>
      <c r="M59" s="63">
        <v>11.961940434446014</v>
      </c>
      <c r="N59" s="63">
        <f t="shared" si="0"/>
        <v>12.075255159900204</v>
      </c>
      <c r="O59" s="63">
        <f t="shared" si="0"/>
        <v>12.181833587527537</v>
      </c>
    </row>
    <row r="60" spans="1:15" s="25" customFormat="1" ht="10.199999999999999">
      <c r="A60" s="48" t="s">
        <v>26</v>
      </c>
      <c r="B60" s="62">
        <v>13.872451959914123</v>
      </c>
      <c r="C60" s="62">
        <v>13.950268205522274</v>
      </c>
      <c r="D60" s="62">
        <v>13.996107304920367</v>
      </c>
      <c r="E60" s="62">
        <v>13.756560033357962</v>
      </c>
      <c r="F60" s="62">
        <v>13.906466352810856</v>
      </c>
      <c r="G60" s="63">
        <v>13.978436510337136</v>
      </c>
      <c r="H60" s="63">
        <v>13.988145109994955</v>
      </c>
      <c r="I60" s="63">
        <v>13.909826437779513</v>
      </c>
      <c r="J60" s="63">
        <v>13.686552357842524</v>
      </c>
      <c r="K60" s="63">
        <v>13.7464607327235</v>
      </c>
      <c r="L60" s="63">
        <v>13.538394959146933</v>
      </c>
      <c r="M60" s="63">
        <v>13.568979767483162</v>
      </c>
      <c r="N60" s="63">
        <f t="shared" si="0"/>
        <v>13.65454360986168</v>
      </c>
      <c r="O60" s="63">
        <f t="shared" si="0"/>
        <v>13.7301831310452</v>
      </c>
    </row>
    <row r="61" spans="1:15" s="25" customFormat="1" ht="10.199999999999999">
      <c r="A61" s="64"/>
      <c r="B61" s="71"/>
      <c r="C61" s="67"/>
      <c r="D61" s="67"/>
      <c r="E61" s="67"/>
      <c r="F61" s="67"/>
      <c r="G61" s="67"/>
      <c r="H61" s="67"/>
      <c r="I61" s="67"/>
      <c r="J61" s="67"/>
      <c r="K61" s="67"/>
      <c r="L61" s="67"/>
      <c r="M61" s="67"/>
      <c r="N61" s="67"/>
      <c r="O61" s="67"/>
    </row>
    <row r="62" spans="1:15" s="25" customFormat="1" ht="10.199999999999999">
      <c r="A62" s="25" t="s">
        <v>30</v>
      </c>
      <c r="B62" s="393"/>
      <c r="C62" s="393"/>
      <c r="D62" s="393"/>
      <c r="E62" s="393"/>
      <c r="F62" s="393"/>
      <c r="G62" s="393"/>
      <c r="H62" s="393"/>
      <c r="I62" s="393"/>
      <c r="J62" s="393"/>
      <c r="K62" s="393"/>
      <c r="L62" s="393"/>
      <c r="M62" s="393"/>
    </row>
    <row r="63" spans="1:15" s="25" customFormat="1" ht="10.199999999999999">
      <c r="A63" s="69" t="s">
        <v>189</v>
      </c>
      <c r="B63" s="393"/>
      <c r="C63" s="393"/>
      <c r="D63" s="393"/>
      <c r="E63" s="393"/>
      <c r="F63" s="393"/>
      <c r="G63" s="393"/>
      <c r="H63" s="393"/>
      <c r="I63" s="393"/>
      <c r="J63" s="393"/>
      <c r="K63" s="393"/>
      <c r="L63" s="393"/>
      <c r="M63" s="393"/>
    </row>
    <row r="64" spans="1:15">
      <c r="A64" s="69"/>
      <c r="B64" s="457"/>
    </row>
    <row r="65" spans="1:3">
      <c r="A65" s="493" t="s">
        <v>22</v>
      </c>
      <c r="B65" s="491">
        <v>2020</v>
      </c>
      <c r="C65" s="491">
        <v>2021</v>
      </c>
    </row>
    <row r="66" spans="1:3">
      <c r="A66" s="494"/>
      <c r="B66" s="492"/>
      <c r="C66" s="492"/>
    </row>
    <row r="67" spans="1:3">
      <c r="A67" s="458"/>
      <c r="B67" s="439"/>
      <c r="C67" s="439"/>
    </row>
    <row r="68" spans="1:3">
      <c r="A68" s="45" t="s">
        <v>23</v>
      </c>
      <c r="B68" s="424"/>
      <c r="C68" s="424"/>
    </row>
    <row r="69" spans="1:3">
      <c r="A69" s="48" t="s">
        <v>9</v>
      </c>
      <c r="B69" s="380">
        <v>633253</v>
      </c>
      <c r="C69" s="380">
        <v>643198</v>
      </c>
    </row>
    <row r="70" spans="1:3">
      <c r="A70" s="48" t="s">
        <v>24</v>
      </c>
      <c r="B70" s="380">
        <v>2352571</v>
      </c>
      <c r="C70" s="380">
        <v>2407534</v>
      </c>
    </row>
    <row r="71" spans="1:3">
      <c r="A71" s="48" t="s">
        <v>25</v>
      </c>
      <c r="B71" s="380">
        <v>1074777</v>
      </c>
      <c r="C71" s="380">
        <v>1101440</v>
      </c>
    </row>
    <row r="72" spans="1:3">
      <c r="A72" s="48" t="s">
        <v>26</v>
      </c>
      <c r="B72" s="380">
        <v>4060601</v>
      </c>
      <c r="C72" s="380">
        <v>4152172</v>
      </c>
    </row>
    <row r="73" spans="1:3">
      <c r="A73" s="51" t="s">
        <v>27</v>
      </c>
      <c r="B73" s="389">
        <v>15.595056002793676</v>
      </c>
      <c r="C73" s="389">
        <f>C69/C72*100</f>
        <v>15.490639597781595</v>
      </c>
    </row>
    <row r="74" spans="1:3">
      <c r="A74" s="54"/>
      <c r="B74" s="56"/>
      <c r="C74" s="56"/>
    </row>
    <row r="75" spans="1:3">
      <c r="A75" s="57"/>
      <c r="B75" s="424"/>
      <c r="C75" s="424"/>
    </row>
    <row r="76" spans="1:3">
      <c r="A76" s="45" t="s">
        <v>28</v>
      </c>
      <c r="B76" s="426"/>
      <c r="C76" s="426"/>
    </row>
    <row r="77" spans="1:3">
      <c r="A77" s="48" t="s">
        <v>9</v>
      </c>
      <c r="B77" s="380">
        <v>37584</v>
      </c>
      <c r="C77" s="380">
        <v>38493</v>
      </c>
    </row>
    <row r="78" spans="1:3">
      <c r="A78" s="48" t="s">
        <v>24</v>
      </c>
      <c r="B78" s="380">
        <v>172507</v>
      </c>
      <c r="C78" s="380">
        <v>176599</v>
      </c>
    </row>
    <row r="79" spans="1:3">
      <c r="A79" s="48" t="s">
        <v>25</v>
      </c>
      <c r="B79" s="380">
        <v>88259</v>
      </c>
      <c r="C79" s="380">
        <v>90601</v>
      </c>
    </row>
    <row r="80" spans="1:3">
      <c r="A80" s="48" t="s">
        <v>26</v>
      </c>
      <c r="B80" s="380">
        <v>298350</v>
      </c>
      <c r="C80" s="380">
        <v>305693</v>
      </c>
    </row>
    <row r="81" spans="1:3">
      <c r="A81" s="51" t="s">
        <v>27</v>
      </c>
      <c r="B81" s="389">
        <v>12.597285067873305</v>
      </c>
      <c r="C81" s="389">
        <f>C77/C80*100</f>
        <v>12.592044960139749</v>
      </c>
    </row>
    <row r="82" spans="1:3">
      <c r="A82" s="54"/>
      <c r="B82" s="56"/>
      <c r="C82" s="56"/>
    </row>
    <row r="83" spans="1:3">
      <c r="A83" s="57"/>
      <c r="B83" s="427"/>
      <c r="C83" s="427"/>
    </row>
    <row r="84" spans="1:3">
      <c r="A84" s="45" t="s">
        <v>29</v>
      </c>
      <c r="B84" s="424"/>
      <c r="C84" s="424"/>
    </row>
    <row r="85" spans="1:3">
      <c r="A85" s="48" t="s">
        <v>9</v>
      </c>
      <c r="B85" s="389">
        <v>16.849004895700297</v>
      </c>
      <c r="C85" s="389">
        <f>C69/C77</f>
        <v>16.709479645649857</v>
      </c>
    </row>
    <row r="86" spans="1:3">
      <c r="A86" s="48" t="s">
        <v>24</v>
      </c>
      <c r="B86" s="389">
        <v>13.637539346229428</v>
      </c>
      <c r="C86" s="389">
        <f t="shared" ref="C86:C88" si="1">C70/C78</f>
        <v>13.63277255250596</v>
      </c>
    </row>
    <row r="87" spans="1:3">
      <c r="A87" s="48" t="s">
        <v>25</v>
      </c>
      <c r="B87" s="389">
        <v>12.177534302450741</v>
      </c>
      <c r="C87" s="389">
        <f t="shared" si="1"/>
        <v>12.157040209269214</v>
      </c>
    </row>
    <row r="88" spans="1:3">
      <c r="A88" s="48" t="s">
        <v>26</v>
      </c>
      <c r="B88" s="389">
        <v>13.610192726663314</v>
      </c>
      <c r="C88" s="389">
        <f t="shared" si="1"/>
        <v>13.582816747521205</v>
      </c>
    </row>
    <row r="89" spans="1:3">
      <c r="A89" s="64"/>
      <c r="B89" s="67"/>
      <c r="C89" s="67"/>
    </row>
    <row r="90" spans="1:3">
      <c r="A90" s="457" t="s">
        <v>30</v>
      </c>
      <c r="B90" s="457"/>
      <c r="C90" s="480"/>
    </row>
    <row r="91" spans="1:3">
      <c r="A91" s="69" t="s">
        <v>189</v>
      </c>
      <c r="B91" s="457"/>
    </row>
  </sheetData>
  <mergeCells count="33">
    <mergeCell ref="C65:C66"/>
    <mergeCell ref="A65:A66"/>
    <mergeCell ref="B65:B66"/>
    <mergeCell ref="A37:A38"/>
    <mergeCell ref="G37:G38"/>
    <mergeCell ref="G9:G10"/>
    <mergeCell ref="C37:C38"/>
    <mergeCell ref="B37:B38"/>
    <mergeCell ref="A9:A10"/>
    <mergeCell ref="B9:B10"/>
    <mergeCell ref="C9:C10"/>
    <mergeCell ref="D37:D38"/>
    <mergeCell ref="F37:F38"/>
    <mergeCell ref="E37:E38"/>
    <mergeCell ref="F9:F10"/>
    <mergeCell ref="D9:D10"/>
    <mergeCell ref="E9:E10"/>
    <mergeCell ref="J37:J38"/>
    <mergeCell ref="I37:I38"/>
    <mergeCell ref="H37:H38"/>
    <mergeCell ref="O9:O10"/>
    <mergeCell ref="N37:N38"/>
    <mergeCell ref="M37:M38"/>
    <mergeCell ref="N9:N10"/>
    <mergeCell ref="O37:O38"/>
    <mergeCell ref="K9:K10"/>
    <mergeCell ref="L9:L10"/>
    <mergeCell ref="M9:M10"/>
    <mergeCell ref="K37:K38"/>
    <mergeCell ref="L37:L38"/>
    <mergeCell ref="J9:J10"/>
    <mergeCell ref="H9:H10"/>
    <mergeCell ref="I9:I10"/>
  </mergeCells>
  <hyperlinks>
    <hyperlink ref="O2" location="D!A1" display="Retour au menu" xr:uid="{00000000-0004-0000-0100-000000000000}"/>
  </hyperlinks>
  <pageMargins left="0.7" right="0.7" top="0.75" bottom="0.75" header="0.3" footer="0.3"/>
  <pageSetup paperSize="9" scale="62" fitToWidth="0" fitToHeight="0" orientation="landscape" r:id="rId1"/>
  <headerFooter>
    <oddFooter>&amp;L&amp;8&amp;K002060Le marché du travail bruxellois - Données statistiques - Emploi salarié et établissements 
Élaboration : view.brussels, www.actiris.be&amp;R&amp;P</oddFooter>
  </headerFooter>
  <rowBreaks count="1" manualBreakCount="1">
    <brk id="63"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F2DB8-C69A-4F2E-8658-B58DD001EE59}">
  <dimension ref="A1:N64"/>
  <sheetViews>
    <sheetView zoomScale="80" zoomScaleNormal="80" workbookViewId="0">
      <selection activeCell="A2" sqref="A2"/>
    </sheetView>
  </sheetViews>
  <sheetFormatPr baseColWidth="10" defaultColWidth="9.88671875" defaultRowHeight="12"/>
  <cols>
    <col min="1" max="1" width="3" style="113" customWidth="1"/>
    <col min="2" max="2" width="52.88671875" style="113" customWidth="1"/>
    <col min="3" max="3" width="9.88671875" style="113"/>
    <col min="4" max="4" width="6.109375" style="113" customWidth="1"/>
    <col min="5" max="5" width="9.88671875" style="113"/>
    <col min="6" max="6" width="6.109375" style="113" customWidth="1"/>
    <col min="7" max="7" width="9.88671875" style="113"/>
    <col min="8" max="8" width="6.109375" style="113" customWidth="1"/>
    <col min="9" max="9" width="10" style="113" customWidth="1"/>
    <col min="10" max="10" width="6.109375" style="113" customWidth="1"/>
    <col min="11" max="12" width="9.88671875" style="114"/>
    <col min="13" max="16384" width="9.88671875" style="113"/>
  </cols>
  <sheetData>
    <row r="1" spans="1:14" s="78" customFormat="1" ht="10.199999999999999">
      <c r="K1" s="477"/>
      <c r="L1" s="477"/>
      <c r="N1" s="477"/>
    </row>
    <row r="2" spans="1:14" s="79" customFormat="1" ht="18.75" customHeight="1">
      <c r="A2" s="26" t="s">
        <v>19</v>
      </c>
      <c r="I2" s="366"/>
      <c r="J2" s="366"/>
      <c r="K2" s="368" t="s">
        <v>20</v>
      </c>
      <c r="L2" s="368"/>
      <c r="M2" s="366"/>
      <c r="N2" s="368"/>
    </row>
    <row r="3" spans="1:14" s="1" customFormat="1" ht="10.199999999999999">
      <c r="A3" s="37"/>
      <c r="K3" s="2"/>
      <c r="L3" s="2"/>
      <c r="N3" s="2"/>
    </row>
    <row r="4" spans="1:14" s="7" customFormat="1" ht="15.6">
      <c r="A4" s="33" t="s">
        <v>31</v>
      </c>
      <c r="K4" s="39"/>
      <c r="L4" s="39"/>
      <c r="N4" s="39"/>
    </row>
    <row r="5" spans="1:14" s="1" customFormat="1" ht="10.199999999999999">
      <c r="A5" s="37"/>
      <c r="K5" s="2"/>
      <c r="L5" s="2"/>
      <c r="N5" s="2"/>
    </row>
    <row r="6" spans="1:14" s="80" customFormat="1" ht="10.199999999999999">
      <c r="K6" s="81"/>
      <c r="L6" s="81"/>
    </row>
    <row r="7" spans="1:14" s="80" customFormat="1" ht="10.199999999999999">
      <c r="A7" s="76" t="s">
        <v>198</v>
      </c>
      <c r="B7" s="77"/>
      <c r="C7" s="77"/>
      <c r="D7" s="77"/>
      <c r="E7" s="77"/>
      <c r="F7" s="77"/>
      <c r="G7" s="77"/>
      <c r="H7" s="77"/>
      <c r="I7" s="77"/>
      <c r="J7" s="77"/>
      <c r="K7" s="77"/>
      <c r="L7" s="77"/>
    </row>
    <row r="8" spans="1:14" s="80" customFormat="1" ht="10.199999999999999">
      <c r="A8" s="2"/>
      <c r="B8" s="2"/>
      <c r="C8" s="32"/>
      <c r="D8" s="2"/>
      <c r="E8" s="2"/>
      <c r="F8" s="2"/>
      <c r="G8" s="2"/>
      <c r="H8" s="2"/>
      <c r="I8" s="2"/>
      <c r="J8" s="2"/>
      <c r="K8" s="2"/>
      <c r="L8" s="2"/>
    </row>
    <row r="9" spans="1:14" s="80" customFormat="1" ht="11.25" customHeight="1">
      <c r="A9" s="478"/>
      <c r="B9" s="478"/>
      <c r="C9" s="495" t="s">
        <v>9</v>
      </c>
      <c r="D9" s="496"/>
      <c r="E9" s="495" t="s">
        <v>24</v>
      </c>
      <c r="F9" s="496"/>
      <c r="G9" s="495" t="s">
        <v>25</v>
      </c>
      <c r="H9" s="496"/>
      <c r="I9" s="499" t="s">
        <v>26</v>
      </c>
      <c r="J9" s="500"/>
      <c r="K9" s="503" t="s">
        <v>32</v>
      </c>
      <c r="L9" s="486"/>
    </row>
    <row r="10" spans="1:14" s="80" customFormat="1" ht="12.75" customHeight="1">
      <c r="A10" s="479"/>
      <c r="B10" s="41"/>
      <c r="C10" s="497"/>
      <c r="D10" s="498"/>
      <c r="E10" s="497"/>
      <c r="F10" s="498"/>
      <c r="G10" s="497"/>
      <c r="H10" s="498"/>
      <c r="I10" s="501"/>
      <c r="J10" s="502"/>
      <c r="K10" s="504"/>
      <c r="L10" s="486"/>
    </row>
    <row r="11" spans="1:14" s="80" customFormat="1" ht="10.199999999999999">
      <c r="A11" s="479"/>
      <c r="B11" s="41"/>
      <c r="C11" s="505" t="s">
        <v>22</v>
      </c>
      <c r="D11" s="505" t="s">
        <v>33</v>
      </c>
      <c r="E11" s="505" t="s">
        <v>34</v>
      </c>
      <c r="F11" s="505" t="s">
        <v>33</v>
      </c>
      <c r="G11" s="505" t="s">
        <v>22</v>
      </c>
      <c r="H11" s="505" t="s">
        <v>33</v>
      </c>
      <c r="I11" s="505" t="s">
        <v>22</v>
      </c>
      <c r="J11" s="507" t="s">
        <v>33</v>
      </c>
      <c r="K11" s="509" t="s">
        <v>33</v>
      </c>
      <c r="L11" s="484"/>
    </row>
    <row r="12" spans="1:14" s="80" customFormat="1" ht="10.199999999999999">
      <c r="A12" s="64"/>
      <c r="B12" s="64"/>
      <c r="C12" s="506"/>
      <c r="D12" s="506"/>
      <c r="E12" s="506"/>
      <c r="F12" s="506"/>
      <c r="G12" s="506"/>
      <c r="H12" s="506"/>
      <c r="I12" s="506"/>
      <c r="J12" s="508"/>
      <c r="K12" s="510"/>
      <c r="L12" s="484"/>
    </row>
    <row r="13" spans="1:14" s="80" customFormat="1" ht="10.199999999999999">
      <c r="A13" s="477"/>
      <c r="B13" s="477"/>
      <c r="C13" s="47"/>
      <c r="D13" s="46"/>
      <c r="E13" s="47"/>
      <c r="F13" s="85"/>
      <c r="G13" s="47"/>
      <c r="H13" s="46"/>
      <c r="I13" s="477"/>
      <c r="J13" s="86"/>
      <c r="K13" s="87"/>
      <c r="L13" s="477"/>
    </row>
    <row r="14" spans="1:14" s="80" customFormat="1" ht="10.199999999999999">
      <c r="A14" s="88" t="s">
        <v>35</v>
      </c>
      <c r="B14" s="89"/>
      <c r="C14" s="90">
        <v>153</v>
      </c>
      <c r="D14" s="91">
        <f>C14/C$58*100</f>
        <v>2.3787387398592656E-2</v>
      </c>
      <c r="E14" s="90">
        <v>14276</v>
      </c>
      <c r="F14" s="91">
        <f>E14/E$58*100</f>
        <v>0.59297189572400633</v>
      </c>
      <c r="G14" s="90">
        <v>4123</v>
      </c>
      <c r="H14" s="91">
        <f>G14/G$58*100</f>
        <v>0.37432815223707144</v>
      </c>
      <c r="I14" s="90">
        <v>18552</v>
      </c>
      <c r="J14" s="91">
        <f>I14/I$58*100</f>
        <v>0.4468023000973948</v>
      </c>
      <c r="K14" s="92">
        <f>C14/I14*100</f>
        <v>0.82470892626131964</v>
      </c>
      <c r="L14" s="483"/>
    </row>
    <row r="15" spans="1:14" s="80" customFormat="1" ht="10.199999999999999">
      <c r="A15" s="88" t="s">
        <v>36</v>
      </c>
      <c r="B15" s="89"/>
      <c r="C15" s="90">
        <v>80</v>
      </c>
      <c r="D15" s="91">
        <f t="shared" ref="D15:F62" si="0">C15/C$58*100</f>
        <v>1.2437849620179168E-2</v>
      </c>
      <c r="E15" s="90">
        <v>486</v>
      </c>
      <c r="F15" s="91">
        <f t="shared" si="0"/>
        <v>2.0186630801475702E-2</v>
      </c>
      <c r="G15" s="90">
        <v>1804</v>
      </c>
      <c r="H15" s="91">
        <f t="shared" ref="H15:H56" si="1">G15/G$58*100</f>
        <v>0.16378558977338756</v>
      </c>
      <c r="I15" s="90">
        <v>2370</v>
      </c>
      <c r="J15" s="91">
        <f t="shared" ref="J15:J56" si="2">I15/I$58*100</f>
        <v>5.7078560329389051E-2</v>
      </c>
      <c r="K15" s="92">
        <f t="shared" ref="K15:K62" si="3">C15/I15*100</f>
        <v>3.3755274261603372</v>
      </c>
      <c r="L15" s="483"/>
    </row>
    <row r="16" spans="1:14" s="80" customFormat="1" ht="10.199999999999999">
      <c r="A16" s="88" t="s">
        <v>37</v>
      </c>
      <c r="B16" s="89"/>
      <c r="C16" s="90">
        <v>16261</v>
      </c>
      <c r="D16" s="91">
        <f t="shared" si="0"/>
        <v>2.5281484084216679</v>
      </c>
      <c r="E16" s="90">
        <v>344021</v>
      </c>
      <c r="F16" s="91">
        <f t="shared" si="0"/>
        <v>14.289351676861054</v>
      </c>
      <c r="G16" s="90">
        <v>124121</v>
      </c>
      <c r="H16" s="91">
        <f t="shared" si="1"/>
        <v>11.26897515979082</v>
      </c>
      <c r="I16" s="90">
        <v>484403</v>
      </c>
      <c r="J16" s="91">
        <f t="shared" si="2"/>
        <v>11.666255636808879</v>
      </c>
      <c r="K16" s="92">
        <f t="shared" si="3"/>
        <v>3.3569156260386492</v>
      </c>
      <c r="L16" s="483"/>
    </row>
    <row r="17" spans="1:12" s="80" customFormat="1" ht="10.199999999999999">
      <c r="A17" s="88" t="s">
        <v>38</v>
      </c>
      <c r="B17" s="89"/>
      <c r="C17" s="90">
        <v>4371</v>
      </c>
      <c r="D17" s="91">
        <f t="shared" si="0"/>
        <v>0.67957300862253922</v>
      </c>
      <c r="E17" s="90">
        <v>9102</v>
      </c>
      <c r="F17" s="91">
        <f t="shared" si="0"/>
        <v>0.37806319661529181</v>
      </c>
      <c r="G17" s="90">
        <v>5751</v>
      </c>
      <c r="H17" s="91">
        <f t="shared" si="1"/>
        <v>0.52213466008134801</v>
      </c>
      <c r="I17" s="90">
        <v>19224</v>
      </c>
      <c r="J17" s="91">
        <f t="shared" si="2"/>
        <v>0.46298660074775322</v>
      </c>
      <c r="K17" s="92">
        <f t="shared" si="3"/>
        <v>22.73720349563046</v>
      </c>
      <c r="L17" s="483"/>
    </row>
    <row r="18" spans="1:12" s="80" customFormat="1" ht="10.199999999999999">
      <c r="A18" s="88" t="s">
        <v>39</v>
      </c>
      <c r="B18" s="89"/>
      <c r="C18" s="90">
        <v>3508</v>
      </c>
      <c r="D18" s="91">
        <f t="shared" si="0"/>
        <v>0.54539970584485653</v>
      </c>
      <c r="E18" s="90">
        <v>18392</v>
      </c>
      <c r="F18" s="91">
        <f t="shared" si="0"/>
        <v>0.76393521337601045</v>
      </c>
      <c r="G18" s="90">
        <v>10751</v>
      </c>
      <c r="H18" s="91">
        <f t="shared" si="1"/>
        <v>0.97608585124927361</v>
      </c>
      <c r="I18" s="90">
        <v>32651</v>
      </c>
      <c r="J18" s="91">
        <f t="shared" si="2"/>
        <v>0.78635952460543546</v>
      </c>
      <c r="K18" s="92">
        <f t="shared" si="3"/>
        <v>10.743928210468285</v>
      </c>
      <c r="L18" s="483"/>
    </row>
    <row r="19" spans="1:12" s="80" customFormat="1" ht="10.199999999999999">
      <c r="A19" s="88" t="s">
        <v>40</v>
      </c>
      <c r="B19" s="89"/>
      <c r="C19" s="90">
        <v>12948</v>
      </c>
      <c r="D19" s="91">
        <f t="shared" si="0"/>
        <v>2.0130659610259984</v>
      </c>
      <c r="E19" s="90">
        <v>136639</v>
      </c>
      <c r="F19" s="91">
        <f t="shared" si="0"/>
        <v>5.67547540346263</v>
      </c>
      <c r="G19" s="90">
        <v>63151</v>
      </c>
      <c r="H19" s="91">
        <f t="shared" si="1"/>
        <v>5.7334943346891345</v>
      </c>
      <c r="I19" s="90">
        <v>212738</v>
      </c>
      <c r="J19" s="91">
        <f t="shared" si="2"/>
        <v>5.1235353448749228</v>
      </c>
      <c r="K19" s="92">
        <f t="shared" si="3"/>
        <v>6.0863597476708442</v>
      </c>
      <c r="L19" s="483"/>
    </row>
    <row r="20" spans="1:12" s="80" customFormat="1" ht="10.199999999999999">
      <c r="A20" s="88" t="s">
        <v>41</v>
      </c>
      <c r="B20" s="89"/>
      <c r="C20" s="90">
        <v>54289</v>
      </c>
      <c r="D20" s="91">
        <f t="shared" si="0"/>
        <v>8.4404802253738342</v>
      </c>
      <c r="E20" s="90">
        <v>324326</v>
      </c>
      <c r="F20" s="91">
        <f t="shared" si="0"/>
        <v>13.471294694072855</v>
      </c>
      <c r="G20" s="90">
        <v>136342</v>
      </c>
      <c r="H20" s="91">
        <f t="shared" si="1"/>
        <v>12.378522661243462</v>
      </c>
      <c r="I20" s="90">
        <v>514957</v>
      </c>
      <c r="J20" s="91">
        <f t="shared" si="2"/>
        <v>12.402111473224133</v>
      </c>
      <c r="K20" s="92">
        <f t="shared" si="3"/>
        <v>10.542433640090337</v>
      </c>
      <c r="L20" s="483"/>
    </row>
    <row r="21" spans="1:12" s="80" customFormat="1" ht="10.199999999999999">
      <c r="A21" s="89"/>
      <c r="B21" s="89" t="s">
        <v>42</v>
      </c>
      <c r="C21" s="93">
        <v>3813</v>
      </c>
      <c r="D21" s="94">
        <f t="shared" si="0"/>
        <v>0.59281900752178962</v>
      </c>
      <c r="E21" s="93">
        <v>37292</v>
      </c>
      <c r="F21" s="94">
        <f t="shared" si="0"/>
        <v>1.548970855655621</v>
      </c>
      <c r="G21" s="93">
        <v>17494</v>
      </c>
      <c r="H21" s="94">
        <f t="shared" si="1"/>
        <v>1.5882844276583381</v>
      </c>
      <c r="I21" s="93">
        <v>58599</v>
      </c>
      <c r="J21" s="94">
        <f t="shared" si="2"/>
        <v>1.4112854669796915</v>
      </c>
      <c r="K21" s="95">
        <f t="shared" si="3"/>
        <v>6.5069369784467312</v>
      </c>
      <c r="L21" s="482"/>
    </row>
    <row r="22" spans="1:12" s="80" customFormat="1" ht="10.199999999999999">
      <c r="A22" s="89"/>
      <c r="B22" s="89" t="s">
        <v>43</v>
      </c>
      <c r="C22" s="93">
        <v>19125</v>
      </c>
      <c r="D22" s="94">
        <f t="shared" si="0"/>
        <v>2.9734234248240821</v>
      </c>
      <c r="E22" s="93">
        <v>135238</v>
      </c>
      <c r="F22" s="94">
        <f t="shared" si="0"/>
        <v>5.6172830788682528</v>
      </c>
      <c r="G22" s="93">
        <v>33092</v>
      </c>
      <c r="H22" s="94">
        <f t="shared" si="1"/>
        <v>3.0044305636257991</v>
      </c>
      <c r="I22" s="93">
        <v>187455</v>
      </c>
      <c r="J22" s="94">
        <f t="shared" si="2"/>
        <v>4.5146251166859175</v>
      </c>
      <c r="K22" s="95">
        <f t="shared" si="3"/>
        <v>10.202448587661038</v>
      </c>
      <c r="L22" s="482"/>
    </row>
    <row r="23" spans="1:12" s="80" customFormat="1" ht="10.199999999999999">
      <c r="A23" s="89"/>
      <c r="B23" s="89" t="s">
        <v>44</v>
      </c>
      <c r="C23" s="93">
        <v>31351</v>
      </c>
      <c r="D23" s="94">
        <f t="shared" si="0"/>
        <v>4.8742377930279632</v>
      </c>
      <c r="E23" s="93">
        <v>151796</v>
      </c>
      <c r="F23" s="94">
        <f t="shared" si="0"/>
        <v>6.3050407595489828</v>
      </c>
      <c r="G23" s="93">
        <v>85756</v>
      </c>
      <c r="H23" s="94">
        <f t="shared" si="1"/>
        <v>7.7858076699593255</v>
      </c>
      <c r="I23" s="93">
        <v>268903</v>
      </c>
      <c r="J23" s="94">
        <f t="shared" si="2"/>
        <v>6.476200889558525</v>
      </c>
      <c r="K23" s="95">
        <f t="shared" si="3"/>
        <v>11.658850961127246</v>
      </c>
      <c r="L23" s="482"/>
    </row>
    <row r="24" spans="1:12" s="80" customFormat="1" ht="10.199999999999999">
      <c r="A24" s="88" t="s">
        <v>45</v>
      </c>
      <c r="B24" s="88"/>
      <c r="C24" s="90">
        <v>33491</v>
      </c>
      <c r="D24" s="91">
        <f t="shared" si="0"/>
        <v>5.2069502703677566</v>
      </c>
      <c r="E24" s="90">
        <v>150789</v>
      </c>
      <c r="F24" s="91">
        <f t="shared" si="0"/>
        <v>6.2632137282381057</v>
      </c>
      <c r="G24" s="90">
        <v>53460</v>
      </c>
      <c r="H24" s="91">
        <f t="shared" si="1"/>
        <v>4.8536461359674608</v>
      </c>
      <c r="I24" s="90">
        <v>237740</v>
      </c>
      <c r="J24" s="91">
        <f t="shared" si="2"/>
        <v>5.7256780306788828</v>
      </c>
      <c r="K24" s="92">
        <f t="shared" si="3"/>
        <v>14.087238159333726</v>
      </c>
      <c r="L24" s="483"/>
    </row>
    <row r="25" spans="1:12" s="80" customFormat="1" ht="10.199999999999999">
      <c r="A25" s="89"/>
      <c r="B25" s="89" t="s">
        <v>46</v>
      </c>
      <c r="C25" s="93">
        <v>25015</v>
      </c>
      <c r="D25" s="94">
        <f t="shared" si="0"/>
        <v>3.8891601031097736</v>
      </c>
      <c r="E25" s="93">
        <v>74748</v>
      </c>
      <c r="F25" s="94">
        <f t="shared" si="0"/>
        <v>3.1047536607998061</v>
      </c>
      <c r="G25" s="93">
        <v>31092</v>
      </c>
      <c r="H25" s="94">
        <f t="shared" si="1"/>
        <v>2.8228500871586286</v>
      </c>
      <c r="I25" s="93">
        <v>130855</v>
      </c>
      <c r="J25" s="94">
        <f t="shared" si="2"/>
        <v>3.1514831273848962</v>
      </c>
      <c r="K25" s="95">
        <f t="shared" si="3"/>
        <v>19.116579419968669</v>
      </c>
      <c r="L25" s="482"/>
    </row>
    <row r="26" spans="1:12" s="80" customFormat="1" ht="10.199999999999999">
      <c r="A26" s="89"/>
      <c r="B26" s="89" t="s">
        <v>47</v>
      </c>
      <c r="C26" s="93">
        <v>2473</v>
      </c>
      <c r="D26" s="94">
        <f t="shared" si="0"/>
        <v>0.38448502638378851</v>
      </c>
      <c r="E26" s="93">
        <v>56497</v>
      </c>
      <c r="F26" s="94">
        <f t="shared" si="0"/>
        <v>2.3466750625328654</v>
      </c>
      <c r="G26" s="93">
        <v>13123</v>
      </c>
      <c r="H26" s="94">
        <f t="shared" si="1"/>
        <v>1.1914402963393376</v>
      </c>
      <c r="I26" s="93">
        <v>72093</v>
      </c>
      <c r="J26" s="94">
        <f t="shared" si="2"/>
        <v>1.7362720041462638</v>
      </c>
      <c r="K26" s="95">
        <f t="shared" si="3"/>
        <v>3.4302914291262678</v>
      </c>
      <c r="L26" s="482"/>
    </row>
    <row r="27" spans="1:12" s="80" customFormat="1" ht="10.199999999999999">
      <c r="A27" s="89"/>
      <c r="B27" s="89" t="s">
        <v>48</v>
      </c>
      <c r="C27" s="93">
        <v>6003</v>
      </c>
      <c r="D27" s="94">
        <f t="shared" si="0"/>
        <v>0.93330514087419436</v>
      </c>
      <c r="E27" s="93">
        <v>19544</v>
      </c>
      <c r="F27" s="94">
        <f t="shared" si="0"/>
        <v>0.81178500490543437</v>
      </c>
      <c r="G27" s="93">
        <v>9245</v>
      </c>
      <c r="H27" s="94">
        <f t="shared" si="1"/>
        <v>0.83935575246949445</v>
      </c>
      <c r="I27" s="93">
        <v>34792</v>
      </c>
      <c r="J27" s="94">
        <f t="shared" si="2"/>
        <v>0.83792289914772311</v>
      </c>
      <c r="K27" s="95">
        <f t="shared" si="3"/>
        <v>17.253966429064153</v>
      </c>
      <c r="L27" s="482"/>
    </row>
    <row r="28" spans="1:12" s="80" customFormat="1" ht="10.199999999999999">
      <c r="A28" s="88" t="s">
        <v>49</v>
      </c>
      <c r="B28" s="88"/>
      <c r="C28" s="90">
        <v>24659</v>
      </c>
      <c r="D28" s="91">
        <f t="shared" si="0"/>
        <v>3.8338116722999764</v>
      </c>
      <c r="E28" s="90">
        <v>72177</v>
      </c>
      <c r="F28" s="91">
        <f t="shared" si="0"/>
        <v>2.9979638916833573</v>
      </c>
      <c r="G28" s="90">
        <v>33145</v>
      </c>
      <c r="H28" s="91">
        <f t="shared" si="1"/>
        <v>3.0092424462521792</v>
      </c>
      <c r="I28" s="90">
        <v>129981</v>
      </c>
      <c r="J28" s="91">
        <f t="shared" si="2"/>
        <v>3.1304339030271384</v>
      </c>
      <c r="K28" s="92">
        <f t="shared" si="3"/>
        <v>18.971234257314531</v>
      </c>
      <c r="L28" s="483"/>
    </row>
    <row r="29" spans="1:12" s="80" customFormat="1" ht="10.199999999999999">
      <c r="A29" s="88" t="s">
        <v>50</v>
      </c>
      <c r="B29" s="88"/>
      <c r="C29" s="90">
        <v>33846</v>
      </c>
      <c r="D29" s="91">
        <f t="shared" si="0"/>
        <v>5.2621432280573011</v>
      </c>
      <c r="E29" s="90">
        <v>66860</v>
      </c>
      <c r="F29" s="91">
        <f t="shared" si="0"/>
        <v>2.7771155049108343</v>
      </c>
      <c r="G29" s="90">
        <v>18204</v>
      </c>
      <c r="H29" s="91">
        <f t="shared" si="1"/>
        <v>1.6527454968041835</v>
      </c>
      <c r="I29" s="90">
        <v>118910</v>
      </c>
      <c r="J29" s="91">
        <f t="shared" si="2"/>
        <v>2.8638023665686294</v>
      </c>
      <c r="K29" s="92">
        <f t="shared" si="3"/>
        <v>28.463543856698344</v>
      </c>
      <c r="L29" s="483"/>
    </row>
    <row r="30" spans="1:12" s="80" customFormat="1" ht="10.199999999999999">
      <c r="A30" s="88"/>
      <c r="B30" s="89" t="s">
        <v>51</v>
      </c>
      <c r="C30" s="93">
        <v>1982</v>
      </c>
      <c r="D30" s="94">
        <f t="shared" si="0"/>
        <v>0.30814772433993887</v>
      </c>
      <c r="E30" s="93">
        <v>3742</v>
      </c>
      <c r="F30" s="94">
        <f t="shared" si="0"/>
        <v>0.15542874991588904</v>
      </c>
      <c r="G30" s="93">
        <v>1218</v>
      </c>
      <c r="H30" s="94">
        <f t="shared" si="1"/>
        <v>0.11058251016850668</v>
      </c>
      <c r="I30" s="93">
        <v>6942</v>
      </c>
      <c r="J30" s="94">
        <f t="shared" si="2"/>
        <v>0.16718960582557757</v>
      </c>
      <c r="K30" s="95">
        <f t="shared" si="3"/>
        <v>28.550849899164504</v>
      </c>
      <c r="L30" s="482"/>
    </row>
    <row r="31" spans="1:12" s="80" customFormat="1" ht="10.199999999999999">
      <c r="A31" s="88"/>
      <c r="B31" s="89" t="s">
        <v>52</v>
      </c>
      <c r="C31" s="93">
        <v>5908</v>
      </c>
      <c r="D31" s="94">
        <f t="shared" si="0"/>
        <v>0.91853519445023146</v>
      </c>
      <c r="E31" s="93">
        <v>3836</v>
      </c>
      <c r="F31" s="94">
        <f t="shared" si="0"/>
        <v>0.15933315998860245</v>
      </c>
      <c r="G31" s="93">
        <v>1944</v>
      </c>
      <c r="H31" s="94">
        <f t="shared" si="1"/>
        <v>0.17649622312608948</v>
      </c>
      <c r="I31" s="93">
        <v>11688</v>
      </c>
      <c r="J31" s="94">
        <f t="shared" si="2"/>
        <v>0.28149122916873387</v>
      </c>
      <c r="K31" s="95">
        <f t="shared" si="3"/>
        <v>50.547570157426428</v>
      </c>
      <c r="L31" s="482"/>
    </row>
    <row r="32" spans="1:12" s="80" customFormat="1" ht="10.199999999999999">
      <c r="A32" s="88"/>
      <c r="B32" s="89" t="s">
        <v>53</v>
      </c>
      <c r="C32" s="93">
        <v>8686</v>
      </c>
      <c r="D32" s="94">
        <f t="shared" si="0"/>
        <v>1.3504395225109531</v>
      </c>
      <c r="E32" s="93">
        <v>6087</v>
      </c>
      <c r="F32" s="94">
        <f t="shared" si="0"/>
        <v>0.25283132034687777</v>
      </c>
      <c r="G32" s="93">
        <v>3543</v>
      </c>
      <c r="H32" s="94">
        <f t="shared" si="1"/>
        <v>0.32166981406159206</v>
      </c>
      <c r="I32" s="93">
        <v>18316</v>
      </c>
      <c r="J32" s="94">
        <f t="shared" si="2"/>
        <v>0.44111852784518557</v>
      </c>
      <c r="K32" s="95">
        <f t="shared" si="3"/>
        <v>47.423018126228435</v>
      </c>
      <c r="L32" s="482"/>
    </row>
    <row r="33" spans="1:12" s="80" customFormat="1" ht="10.199999999999999">
      <c r="A33" s="88"/>
      <c r="B33" s="89" t="s">
        <v>54</v>
      </c>
      <c r="C33" s="93">
        <v>17270</v>
      </c>
      <c r="D33" s="94">
        <f t="shared" si="0"/>
        <v>2.6850207867561777</v>
      </c>
      <c r="E33" s="93">
        <v>53195</v>
      </c>
      <c r="F33" s="94">
        <f t="shared" si="0"/>
        <v>2.2095222746594647</v>
      </c>
      <c r="G33" s="93">
        <v>11499</v>
      </c>
      <c r="H33" s="94">
        <f t="shared" si="1"/>
        <v>1.0439969494479955</v>
      </c>
      <c r="I33" s="93">
        <v>81964</v>
      </c>
      <c r="J33" s="94">
        <f t="shared" si="2"/>
        <v>1.9740030037291325</v>
      </c>
      <c r="K33" s="95">
        <f t="shared" si="3"/>
        <v>21.070225952857353</v>
      </c>
      <c r="L33" s="482"/>
    </row>
    <row r="34" spans="1:12" s="80" customFormat="1" ht="10.199999999999999">
      <c r="A34" s="88" t="s">
        <v>55</v>
      </c>
      <c r="B34" s="88"/>
      <c r="C34" s="90">
        <v>51821</v>
      </c>
      <c r="D34" s="91">
        <f t="shared" si="0"/>
        <v>8.0567725645913075</v>
      </c>
      <c r="E34" s="90">
        <v>47964</v>
      </c>
      <c r="F34" s="91">
        <f t="shared" si="0"/>
        <v>1.9922460077407007</v>
      </c>
      <c r="G34" s="90">
        <v>18337</v>
      </c>
      <c r="H34" s="91">
        <f t="shared" si="1"/>
        <v>1.6648205984892503</v>
      </c>
      <c r="I34" s="90">
        <v>118122</v>
      </c>
      <c r="J34" s="91">
        <f t="shared" si="2"/>
        <v>2.8448243473536259</v>
      </c>
      <c r="K34" s="92">
        <f t="shared" si="3"/>
        <v>43.870743807250129</v>
      </c>
      <c r="L34" s="483"/>
    </row>
    <row r="35" spans="1:12" s="80" customFormat="1" ht="10.199999999999999">
      <c r="A35" s="88" t="s">
        <v>56</v>
      </c>
      <c r="B35" s="88"/>
      <c r="C35" s="90">
        <v>6100</v>
      </c>
      <c r="D35" s="91">
        <f t="shared" si="0"/>
        <v>0.94838603353866147</v>
      </c>
      <c r="E35" s="90">
        <v>11092</v>
      </c>
      <c r="F35" s="91">
        <f t="shared" si="0"/>
        <v>0.46072038858018205</v>
      </c>
      <c r="G35" s="90">
        <v>6288</v>
      </c>
      <c r="H35" s="91">
        <f t="shared" si="1"/>
        <v>0.57088901801278324</v>
      </c>
      <c r="I35" s="90">
        <v>23480</v>
      </c>
      <c r="J35" s="91">
        <f t="shared" si="2"/>
        <v>0.56548717153335659</v>
      </c>
      <c r="K35" s="92">
        <f t="shared" si="3"/>
        <v>25.979557069846678</v>
      </c>
      <c r="L35" s="483"/>
    </row>
    <row r="36" spans="1:12" s="80" customFormat="1" ht="10.199999999999999">
      <c r="A36" s="88" t="s">
        <v>57</v>
      </c>
      <c r="B36" s="88"/>
      <c r="C36" s="90">
        <v>42010</v>
      </c>
      <c r="D36" s="91">
        <f t="shared" si="0"/>
        <v>6.5314257817965853</v>
      </c>
      <c r="E36" s="90">
        <v>116741</v>
      </c>
      <c r="F36" s="91">
        <f t="shared" si="0"/>
        <v>4.8489865563684669</v>
      </c>
      <c r="G36" s="90">
        <v>32129</v>
      </c>
      <c r="H36" s="91">
        <f t="shared" si="1"/>
        <v>2.9169995642068565</v>
      </c>
      <c r="I36" s="90">
        <v>190880</v>
      </c>
      <c r="J36" s="91">
        <f t="shared" si="2"/>
        <v>4.5971120656851401</v>
      </c>
      <c r="K36" s="92">
        <f t="shared" si="3"/>
        <v>22.008591785414922</v>
      </c>
      <c r="L36" s="483"/>
    </row>
    <row r="37" spans="1:12" s="80" customFormat="1" ht="10.199999999999999">
      <c r="A37" s="89"/>
      <c r="B37" s="89" t="s">
        <v>58</v>
      </c>
      <c r="C37" s="93">
        <v>29362</v>
      </c>
      <c r="D37" s="94">
        <f t="shared" si="0"/>
        <v>4.5650017568462591</v>
      </c>
      <c r="E37" s="93">
        <v>91681</v>
      </c>
      <c r="F37" s="94">
        <f t="shared" si="0"/>
        <v>3.8080874454940199</v>
      </c>
      <c r="G37" s="93">
        <v>25012</v>
      </c>
      <c r="H37" s="94">
        <f t="shared" si="1"/>
        <v>2.2708454386984314</v>
      </c>
      <c r="I37" s="93">
        <v>146055</v>
      </c>
      <c r="J37" s="94">
        <f t="shared" si="2"/>
        <v>3.517556594476337</v>
      </c>
      <c r="K37" s="95">
        <f t="shared" si="3"/>
        <v>20.103385710862344</v>
      </c>
      <c r="L37" s="482"/>
    </row>
    <row r="38" spans="1:12" s="80" customFormat="1" ht="10.199999999999999">
      <c r="A38" s="89"/>
      <c r="B38" s="89" t="s">
        <v>59</v>
      </c>
      <c r="C38" s="93">
        <v>7846</v>
      </c>
      <c r="D38" s="94">
        <f t="shared" si="0"/>
        <v>1.2198421014990717</v>
      </c>
      <c r="E38" s="93">
        <v>12317</v>
      </c>
      <c r="F38" s="94">
        <f t="shared" si="0"/>
        <v>0.51160232835756425</v>
      </c>
      <c r="G38" s="93">
        <v>4355</v>
      </c>
      <c r="H38" s="94">
        <f t="shared" si="1"/>
        <v>0.39539148750726316</v>
      </c>
      <c r="I38" s="93">
        <v>24518</v>
      </c>
      <c r="J38" s="94">
        <f t="shared" si="2"/>
        <v>0.59048613593078514</v>
      </c>
      <c r="K38" s="95">
        <f t="shared" si="3"/>
        <v>32.00097887266498</v>
      </c>
      <c r="L38" s="482"/>
    </row>
    <row r="39" spans="1:12" s="80" customFormat="1" ht="10.199999999999999">
      <c r="A39" s="89"/>
      <c r="B39" s="89" t="s">
        <v>60</v>
      </c>
      <c r="C39" s="93">
        <v>4802</v>
      </c>
      <c r="D39" s="94">
        <f t="shared" si="0"/>
        <v>0.74658192345125451</v>
      </c>
      <c r="E39" s="93">
        <v>12743</v>
      </c>
      <c r="F39" s="94">
        <f t="shared" si="0"/>
        <v>0.52929678251688239</v>
      </c>
      <c r="G39" s="93">
        <v>2762</v>
      </c>
      <c r="H39" s="94">
        <f t="shared" si="1"/>
        <v>0.25076263800116211</v>
      </c>
      <c r="I39" s="93">
        <v>20307</v>
      </c>
      <c r="J39" s="94">
        <f t="shared" si="2"/>
        <v>0.48906933527801832</v>
      </c>
      <c r="K39" s="95">
        <f t="shared" si="3"/>
        <v>23.647018269562221</v>
      </c>
      <c r="L39" s="482"/>
    </row>
    <row r="40" spans="1:12" s="80" customFormat="1" ht="10.199999999999999">
      <c r="A40" s="88" t="s">
        <v>61</v>
      </c>
      <c r="B40" s="89"/>
      <c r="C40" s="96">
        <v>66742</v>
      </c>
      <c r="D40" s="91">
        <f t="shared" si="0"/>
        <v>10.376586991874975</v>
      </c>
      <c r="E40" s="97">
        <v>267680</v>
      </c>
      <c r="F40" s="91">
        <f t="shared" si="0"/>
        <v>11.118430726211967</v>
      </c>
      <c r="G40" s="97">
        <v>99797</v>
      </c>
      <c r="H40" s="91">
        <f t="shared" si="1"/>
        <v>9.0605934049970944</v>
      </c>
      <c r="I40" s="97">
        <v>434219</v>
      </c>
      <c r="J40" s="91">
        <f t="shared" si="2"/>
        <v>10.457635184669615</v>
      </c>
      <c r="K40" s="92">
        <f t="shared" si="3"/>
        <v>15.370584889191861</v>
      </c>
      <c r="L40" s="483"/>
    </row>
    <row r="41" spans="1:12" s="80" customFormat="1" ht="10.199999999999999">
      <c r="A41" s="89"/>
      <c r="B41" s="89" t="s">
        <v>62</v>
      </c>
      <c r="C41" s="93">
        <v>897</v>
      </c>
      <c r="D41" s="94">
        <f t="shared" si="0"/>
        <v>0.13945938886625892</v>
      </c>
      <c r="E41" s="93">
        <v>7674</v>
      </c>
      <c r="F41" s="94">
        <f t="shared" si="0"/>
        <v>0.31874939253194345</v>
      </c>
      <c r="G41" s="93">
        <v>1500</v>
      </c>
      <c r="H41" s="94">
        <f t="shared" si="1"/>
        <v>0.13618535735037768</v>
      </c>
      <c r="I41" s="93">
        <v>10071</v>
      </c>
      <c r="J41" s="94">
        <f t="shared" si="2"/>
        <v>0.24254775572880891</v>
      </c>
      <c r="K41" s="95">
        <f t="shared" si="3"/>
        <v>8.9067619898719101</v>
      </c>
      <c r="L41" s="482"/>
    </row>
    <row r="42" spans="1:12" s="80" customFormat="1" ht="10.199999999999999">
      <c r="A42" s="89"/>
      <c r="B42" s="89" t="s">
        <v>63</v>
      </c>
      <c r="C42" s="93">
        <v>19357</v>
      </c>
      <c r="D42" s="94">
        <f t="shared" si="0"/>
        <v>3.0094931887226015</v>
      </c>
      <c r="E42" s="93">
        <v>124843</v>
      </c>
      <c r="F42" s="94">
        <f t="shared" si="0"/>
        <v>5.1855134756144672</v>
      </c>
      <c r="G42" s="93">
        <v>42461</v>
      </c>
      <c r="H42" s="94">
        <f t="shared" si="1"/>
        <v>3.855044305636258</v>
      </c>
      <c r="I42" s="93">
        <v>186661</v>
      </c>
      <c r="J42" s="94">
        <f t="shared" si="2"/>
        <v>4.4955025947865357</v>
      </c>
      <c r="K42" s="95">
        <f t="shared" si="3"/>
        <v>10.370136236278601</v>
      </c>
      <c r="L42" s="482"/>
    </row>
    <row r="43" spans="1:12" s="80" customFormat="1" ht="10.199999999999999">
      <c r="A43" s="89"/>
      <c r="B43" s="89" t="s">
        <v>64</v>
      </c>
      <c r="C43" s="93">
        <v>1187</v>
      </c>
      <c r="D43" s="94">
        <f t="shared" si="0"/>
        <v>0.1845465937394084</v>
      </c>
      <c r="E43" s="93">
        <v>3727</v>
      </c>
      <c r="F43" s="94">
        <f t="shared" si="0"/>
        <v>0.15480570575534966</v>
      </c>
      <c r="G43" s="93">
        <v>1396</v>
      </c>
      <c r="H43" s="94">
        <f t="shared" si="1"/>
        <v>0.12674317257408482</v>
      </c>
      <c r="I43" s="93">
        <v>6310</v>
      </c>
      <c r="J43" s="94">
        <f t="shared" si="2"/>
        <v>0.15196865640440713</v>
      </c>
      <c r="K43" s="95">
        <f t="shared" si="3"/>
        <v>18.811410459587954</v>
      </c>
      <c r="L43" s="482"/>
    </row>
    <row r="44" spans="1:12" s="80" customFormat="1" ht="10.199999999999999">
      <c r="A44" s="89"/>
      <c r="B44" s="89" t="s">
        <v>65</v>
      </c>
      <c r="C44" s="93">
        <v>45301</v>
      </c>
      <c r="D44" s="94">
        <f t="shared" si="0"/>
        <v>7.043087820546706</v>
      </c>
      <c r="E44" s="93">
        <v>131436</v>
      </c>
      <c r="F44" s="94">
        <f t="shared" si="0"/>
        <v>5.4593621523102067</v>
      </c>
      <c r="G44" s="93">
        <v>54440</v>
      </c>
      <c r="H44" s="94">
        <f t="shared" si="1"/>
        <v>4.9426205694363743</v>
      </c>
      <c r="I44" s="93">
        <v>231177</v>
      </c>
      <c r="J44" s="94">
        <f t="shared" si="2"/>
        <v>5.5676161777498621</v>
      </c>
      <c r="K44" s="95">
        <f t="shared" si="3"/>
        <v>19.595807541407666</v>
      </c>
      <c r="L44" s="482"/>
    </row>
    <row r="45" spans="1:12" s="80" customFormat="1" ht="10.199999999999999">
      <c r="A45" s="88" t="s">
        <v>66</v>
      </c>
      <c r="B45" s="89"/>
      <c r="C45" s="90">
        <v>106137</v>
      </c>
      <c r="D45" s="91">
        <f t="shared" si="0"/>
        <v>16.501450564211954</v>
      </c>
      <c r="E45" s="90">
        <v>151090</v>
      </c>
      <c r="F45" s="91">
        <f t="shared" si="0"/>
        <v>6.2757161477262624</v>
      </c>
      <c r="G45" s="90">
        <v>123595</v>
      </c>
      <c r="H45" s="91">
        <f t="shared" si="1"/>
        <v>11.221219494479953</v>
      </c>
      <c r="I45" s="90">
        <v>380822</v>
      </c>
      <c r="J45" s="91">
        <f t="shared" si="2"/>
        <v>9.1716335450458217</v>
      </c>
      <c r="K45" s="92">
        <f t="shared" si="3"/>
        <v>27.870501179028523</v>
      </c>
      <c r="L45" s="483"/>
    </row>
    <row r="46" spans="1:12" s="80" customFormat="1" ht="10.199999999999999">
      <c r="A46" s="88" t="s">
        <v>67</v>
      </c>
      <c r="B46" s="89"/>
      <c r="C46" s="90">
        <v>72127</v>
      </c>
      <c r="D46" s="91">
        <f t="shared" si="0"/>
        <v>11.213809744433286</v>
      </c>
      <c r="E46" s="90">
        <v>241127</v>
      </c>
      <c r="F46" s="91">
        <f t="shared" si="0"/>
        <v>10.015517953225167</v>
      </c>
      <c r="G46" s="90">
        <v>140359</v>
      </c>
      <c r="H46" s="91">
        <f t="shared" si="1"/>
        <v>12.743227048227773</v>
      </c>
      <c r="I46" s="90">
        <v>453613</v>
      </c>
      <c r="J46" s="91">
        <f t="shared" si="2"/>
        <v>10.924716028141416</v>
      </c>
      <c r="K46" s="92">
        <f t="shared" si="3"/>
        <v>15.900558405513069</v>
      </c>
      <c r="L46" s="483"/>
    </row>
    <row r="47" spans="1:12" s="80" customFormat="1" ht="10.199999999999999">
      <c r="A47" s="98" t="s">
        <v>68</v>
      </c>
      <c r="B47" s="89"/>
      <c r="C47" s="90">
        <v>75273</v>
      </c>
      <c r="D47" s="91">
        <f t="shared" si="0"/>
        <v>11.702928180746831</v>
      </c>
      <c r="E47" s="90">
        <v>372170</v>
      </c>
      <c r="F47" s="91">
        <f t="shared" si="0"/>
        <v>15.458556348529243</v>
      </c>
      <c r="G47" s="90">
        <v>194081</v>
      </c>
      <c r="H47" s="91">
        <f t="shared" si="1"/>
        <v>17.620660226612433</v>
      </c>
      <c r="I47" s="90">
        <v>641524</v>
      </c>
      <c r="J47" s="91">
        <f t="shared" si="2"/>
        <v>15.450323348840078</v>
      </c>
      <c r="K47" s="92">
        <f t="shared" si="3"/>
        <v>11.733465934244082</v>
      </c>
      <c r="L47" s="483"/>
    </row>
    <row r="48" spans="1:12" s="80" customFormat="1" ht="10.199999999999999">
      <c r="A48" s="88"/>
      <c r="B48" s="89" t="s">
        <v>69</v>
      </c>
      <c r="C48" s="93">
        <v>38107</v>
      </c>
      <c r="D48" s="94">
        <f t="shared" si="0"/>
        <v>5.9246141934520944</v>
      </c>
      <c r="E48" s="93">
        <v>141453</v>
      </c>
      <c r="F48" s="94">
        <f t="shared" si="0"/>
        <v>5.8754310427184002</v>
      </c>
      <c r="G48" s="93">
        <v>82793</v>
      </c>
      <c r="H48" s="94">
        <f t="shared" si="1"/>
        <v>7.5167961940732138</v>
      </c>
      <c r="I48" s="93">
        <v>262353</v>
      </c>
      <c r="J48" s="94">
        <f t="shared" si="2"/>
        <v>6.3184521257789896</v>
      </c>
      <c r="K48" s="95">
        <f t="shared" si="3"/>
        <v>14.525086429352818</v>
      </c>
      <c r="L48" s="482"/>
    </row>
    <row r="49" spans="1:12" s="80" customFormat="1" ht="10.199999999999999">
      <c r="A49" s="88"/>
      <c r="B49" s="89" t="s">
        <v>70</v>
      </c>
      <c r="C49" s="93">
        <v>37166</v>
      </c>
      <c r="D49" s="94">
        <f t="shared" si="0"/>
        <v>5.7783139872947364</v>
      </c>
      <c r="E49" s="93">
        <v>230717</v>
      </c>
      <c r="F49" s="94">
        <f t="shared" si="0"/>
        <v>9.5831253058108423</v>
      </c>
      <c r="G49" s="93">
        <v>111288</v>
      </c>
      <c r="H49" s="94">
        <f t="shared" si="1"/>
        <v>10.103864032539221</v>
      </c>
      <c r="I49" s="93">
        <v>379171</v>
      </c>
      <c r="J49" s="94">
        <f t="shared" si="2"/>
        <v>9.1318712230610881</v>
      </c>
      <c r="K49" s="95">
        <f t="shared" si="3"/>
        <v>9.8019099561939083</v>
      </c>
      <c r="L49" s="482"/>
    </row>
    <row r="50" spans="1:12" s="80" customFormat="1" ht="10.199999999999999">
      <c r="A50" s="88" t="s">
        <v>71</v>
      </c>
      <c r="B50" s="89"/>
      <c r="C50" s="90">
        <v>11017</v>
      </c>
      <c r="D50" s="91">
        <f t="shared" si="0"/>
        <v>1.7128473658189234</v>
      </c>
      <c r="E50" s="90">
        <v>27916</v>
      </c>
      <c r="F50" s="91">
        <f t="shared" si="0"/>
        <v>1.1595267190411433</v>
      </c>
      <c r="G50" s="90">
        <v>14778</v>
      </c>
      <c r="H50" s="91">
        <f t="shared" si="1"/>
        <v>1.341698140615921</v>
      </c>
      <c r="I50" s="90">
        <v>53711</v>
      </c>
      <c r="J50" s="91">
        <f t="shared" si="2"/>
        <v>1.2935639467729179</v>
      </c>
      <c r="K50" s="92">
        <f t="shared" si="3"/>
        <v>20.511627041015807</v>
      </c>
      <c r="L50" s="483"/>
    </row>
    <row r="51" spans="1:12" s="80" customFormat="1" ht="10.199999999999999">
      <c r="A51" s="88" t="s">
        <v>72</v>
      </c>
      <c r="B51" s="89"/>
      <c r="C51" s="90">
        <v>25083</v>
      </c>
      <c r="D51" s="91">
        <f t="shared" si="0"/>
        <v>3.8997322752869255</v>
      </c>
      <c r="E51" s="90">
        <v>30787</v>
      </c>
      <c r="F51" s="91">
        <f t="shared" si="0"/>
        <v>1.2787773713683794</v>
      </c>
      <c r="G51" s="90">
        <v>20269</v>
      </c>
      <c r="H51" s="91">
        <f t="shared" si="1"/>
        <v>1.8402273387565369</v>
      </c>
      <c r="I51" s="90">
        <v>76139</v>
      </c>
      <c r="J51" s="91">
        <f t="shared" si="2"/>
        <v>1.8337149809786302</v>
      </c>
      <c r="K51" s="92">
        <f t="shared" si="3"/>
        <v>32.943695083991123</v>
      </c>
      <c r="L51" s="483"/>
    </row>
    <row r="52" spans="1:12" s="80" customFormat="1" ht="10.199999999999999">
      <c r="A52" s="88"/>
      <c r="B52" s="89" t="s">
        <v>73</v>
      </c>
      <c r="C52" s="93">
        <v>22033</v>
      </c>
      <c r="D52" s="94">
        <f t="shared" si="0"/>
        <v>3.425539258517595</v>
      </c>
      <c r="E52" s="93">
        <v>14103</v>
      </c>
      <c r="F52" s="94">
        <f t="shared" si="0"/>
        <v>0.58578611973911887</v>
      </c>
      <c r="G52" s="93">
        <v>11735</v>
      </c>
      <c r="H52" s="94">
        <f t="shared" si="1"/>
        <v>1.0654234456711213</v>
      </c>
      <c r="I52" s="93">
        <v>47871</v>
      </c>
      <c r="J52" s="94">
        <f t="shared" si="2"/>
        <v>1.1529146673114699</v>
      </c>
      <c r="K52" s="95">
        <f t="shared" si="3"/>
        <v>46.02577761066199</v>
      </c>
      <c r="L52" s="482"/>
    </row>
    <row r="53" spans="1:12" s="80" customFormat="1" ht="10.199999999999999">
      <c r="A53" s="88"/>
      <c r="B53" s="89" t="s">
        <v>74</v>
      </c>
      <c r="C53" s="93">
        <v>228</v>
      </c>
      <c r="D53" s="94">
        <f t="shared" si="0"/>
        <v>3.5447871417510629E-2</v>
      </c>
      <c r="E53" s="93">
        <v>1477</v>
      </c>
      <c r="F53" s="94">
        <f t="shared" si="0"/>
        <v>6.1349081674443647E-2</v>
      </c>
      <c r="G53" s="93">
        <v>465</v>
      </c>
      <c r="H53" s="94">
        <f t="shared" si="1"/>
        <v>4.2217460778617086E-2</v>
      </c>
      <c r="I53" s="93">
        <v>2170</v>
      </c>
      <c r="J53" s="94">
        <f t="shared" si="2"/>
        <v>5.226180418344905E-2</v>
      </c>
      <c r="K53" s="95">
        <f t="shared" si="3"/>
        <v>10.506912442396313</v>
      </c>
      <c r="L53" s="482"/>
    </row>
    <row r="54" spans="1:12" s="80" customFormat="1" ht="10.199999999999999">
      <c r="A54" s="88"/>
      <c r="B54" s="89" t="s">
        <v>75</v>
      </c>
      <c r="C54" s="93">
        <v>2822</v>
      </c>
      <c r="D54" s="94">
        <f t="shared" si="0"/>
        <v>0.43874514535182008</v>
      </c>
      <c r="E54" s="93">
        <v>15207</v>
      </c>
      <c r="F54" s="94">
        <f t="shared" si="0"/>
        <v>0.63164216995481681</v>
      </c>
      <c r="G54" s="93">
        <v>8069</v>
      </c>
      <c r="H54" s="94">
        <f t="shared" si="1"/>
        <v>0.73258643230679832</v>
      </c>
      <c r="I54" s="93">
        <v>26098</v>
      </c>
      <c r="J54" s="94">
        <f t="shared" si="2"/>
        <v>0.62853850948371115</v>
      </c>
      <c r="K54" s="95">
        <f t="shared" si="3"/>
        <v>10.813089125603495</v>
      </c>
      <c r="L54" s="482"/>
    </row>
    <row r="55" spans="1:12" s="80" customFormat="1" ht="10.199999999999999">
      <c r="A55" s="88" t="s">
        <v>76</v>
      </c>
      <c r="B55" s="89"/>
      <c r="C55" s="90">
        <v>553</v>
      </c>
      <c r="D55" s="91">
        <f t="shared" si="0"/>
        <v>8.5976635499488488E-2</v>
      </c>
      <c r="E55" s="90">
        <v>3815</v>
      </c>
      <c r="F55" s="91">
        <f t="shared" si="0"/>
        <v>0.15846089816384731</v>
      </c>
      <c r="G55" s="90">
        <v>452</v>
      </c>
      <c r="H55" s="91">
        <f t="shared" si="1"/>
        <v>4.1037187681580475E-2</v>
      </c>
      <c r="I55" s="90">
        <v>4820</v>
      </c>
      <c r="J55" s="91">
        <f t="shared" si="2"/>
        <v>0.11608382311715411</v>
      </c>
      <c r="K55" s="92">
        <f t="shared" si="3"/>
        <v>11.473029045643154</v>
      </c>
      <c r="L55" s="483"/>
    </row>
    <row r="56" spans="1:12" s="80" customFormat="1" ht="10.199999999999999">
      <c r="A56" s="88" t="s">
        <v>77</v>
      </c>
      <c r="B56" s="89"/>
      <c r="C56" s="90">
        <v>2729</v>
      </c>
      <c r="D56" s="91">
        <f t="shared" si="0"/>
        <v>0.42428614516836183</v>
      </c>
      <c r="E56" s="90">
        <v>84</v>
      </c>
      <c r="F56" s="91">
        <f t="shared" si="0"/>
        <v>3.4890472990204919E-3</v>
      </c>
      <c r="G56" s="90">
        <v>503</v>
      </c>
      <c r="H56" s="91">
        <f t="shared" si="1"/>
        <v>4.5667489831493317E-2</v>
      </c>
      <c r="I56" s="90">
        <v>3316</v>
      </c>
      <c r="J56" s="91">
        <f t="shared" si="2"/>
        <v>7.9861816899685273E-2</v>
      </c>
      <c r="K56" s="92">
        <f t="shared" si="3"/>
        <v>82.297949336550062</v>
      </c>
      <c r="L56" s="483"/>
    </row>
    <row r="57" spans="1:12" s="80" customFormat="1" ht="10.199999999999999">
      <c r="A57" s="477"/>
      <c r="B57" s="477"/>
      <c r="C57" s="99"/>
      <c r="D57" s="91"/>
      <c r="E57" s="99"/>
      <c r="F57" s="99"/>
      <c r="G57" s="99"/>
      <c r="H57" s="91"/>
      <c r="I57" s="99"/>
      <c r="J57" s="99"/>
      <c r="K57" s="100"/>
      <c r="L57" s="481"/>
    </row>
    <row r="58" spans="1:12" s="80" customFormat="1" ht="10.199999999999999">
      <c r="A58" s="88" t="s">
        <v>78</v>
      </c>
      <c r="B58" s="88"/>
      <c r="C58" s="90">
        <v>643198</v>
      </c>
      <c r="D58" s="91">
        <f t="shared" si="0"/>
        <v>100</v>
      </c>
      <c r="E58" s="90">
        <v>2407534</v>
      </c>
      <c r="F58" s="91">
        <f t="shared" si="0"/>
        <v>100</v>
      </c>
      <c r="G58" s="90">
        <v>1101440</v>
      </c>
      <c r="H58" s="91">
        <f t="shared" ref="H58" si="4">G58/G$58*100</f>
        <v>100</v>
      </c>
      <c r="I58" s="90">
        <v>4152172</v>
      </c>
      <c r="J58" s="91">
        <f t="shared" ref="J58" si="5">I58/I$58*100</f>
        <v>100</v>
      </c>
      <c r="K58" s="92">
        <f t="shared" si="3"/>
        <v>15.490639597781595</v>
      </c>
      <c r="L58" s="483"/>
    </row>
    <row r="59" spans="1:12" s="80" customFormat="1" ht="10.199999999999999">
      <c r="A59" s="88"/>
      <c r="B59" s="89"/>
      <c r="C59" s="101"/>
      <c r="D59" s="91"/>
      <c r="E59" s="101"/>
      <c r="F59" s="101"/>
      <c r="G59" s="101"/>
      <c r="H59" s="91"/>
      <c r="I59" s="101"/>
      <c r="J59" s="101"/>
      <c r="K59" s="92"/>
      <c r="L59" s="483"/>
    </row>
    <row r="60" spans="1:12" s="80" customFormat="1" ht="10.199999999999999">
      <c r="A60" s="89"/>
      <c r="B60" s="102" t="s">
        <v>79</v>
      </c>
      <c r="C60" s="103">
        <v>153</v>
      </c>
      <c r="D60" s="94">
        <f t="shared" si="0"/>
        <v>2.3787387398592656E-2</v>
      </c>
      <c r="E60" s="103">
        <v>14276</v>
      </c>
      <c r="F60" s="94">
        <f t="shared" ref="F60:F62" si="6">E60/E$58*100</f>
        <v>0.59297189572400633</v>
      </c>
      <c r="G60" s="103">
        <v>4123</v>
      </c>
      <c r="H60" s="94">
        <f t="shared" ref="H60:H62" si="7">G60/G$58*100</f>
        <v>0.37432815223707144</v>
      </c>
      <c r="I60" s="103">
        <v>18552</v>
      </c>
      <c r="J60" s="94">
        <f t="shared" ref="J60:J62" si="8">I60/I$58*100</f>
        <v>0.4468023000973948</v>
      </c>
      <c r="K60" s="95">
        <f t="shared" si="3"/>
        <v>0.82470892626131964</v>
      </c>
      <c r="L60" s="482"/>
    </row>
    <row r="61" spans="1:12" s="80" customFormat="1" ht="10.199999999999999">
      <c r="A61" s="477"/>
      <c r="B61" s="104" t="s">
        <v>80</v>
      </c>
      <c r="C61" s="103">
        <v>37168</v>
      </c>
      <c r="D61" s="94">
        <f t="shared" si="0"/>
        <v>5.7786249335352409</v>
      </c>
      <c r="E61" s="103">
        <v>508640</v>
      </c>
      <c r="F61" s="94">
        <f t="shared" si="6"/>
        <v>21.127012121116461</v>
      </c>
      <c r="G61" s="103">
        <v>205578</v>
      </c>
      <c r="H61" s="94">
        <f t="shared" si="7"/>
        <v>18.664475595583962</v>
      </c>
      <c r="I61" s="103">
        <v>751386</v>
      </c>
      <c r="J61" s="94">
        <f t="shared" si="8"/>
        <v>18.09621566736638</v>
      </c>
      <c r="K61" s="95">
        <f t="shared" si="3"/>
        <v>4.9465920312595655</v>
      </c>
      <c r="L61" s="482"/>
    </row>
    <row r="62" spans="1:12" s="80" customFormat="1" ht="10.199999999999999">
      <c r="A62" s="477"/>
      <c r="B62" s="104" t="s">
        <v>81</v>
      </c>
      <c r="C62" s="103">
        <v>605877</v>
      </c>
      <c r="D62" s="94">
        <f t="shared" si="0"/>
        <v>94.19758767906616</v>
      </c>
      <c r="E62" s="103">
        <v>1884618</v>
      </c>
      <c r="F62" s="94">
        <f t="shared" si="6"/>
        <v>78.280015983159529</v>
      </c>
      <c r="G62" s="103">
        <v>891739</v>
      </c>
      <c r="H62" s="94">
        <f t="shared" si="7"/>
        <v>80.961196252178965</v>
      </c>
      <c r="I62" s="105">
        <v>3382234</v>
      </c>
      <c r="J62" s="94">
        <f t="shared" si="8"/>
        <v>81.456982032536231</v>
      </c>
      <c r="K62" s="95">
        <f t="shared" si="3"/>
        <v>17.913515150045797</v>
      </c>
      <c r="L62" s="482"/>
    </row>
    <row r="63" spans="1:12" s="80" customFormat="1" ht="10.199999999999999">
      <c r="A63" s="64"/>
      <c r="B63" s="64"/>
      <c r="C63" s="106"/>
      <c r="D63" s="107"/>
      <c r="E63" s="106"/>
      <c r="F63" s="108"/>
      <c r="G63" s="106"/>
      <c r="H63" s="108"/>
      <c r="I63" s="109"/>
      <c r="J63" s="108"/>
      <c r="K63" s="110"/>
      <c r="L63" s="485"/>
    </row>
    <row r="64" spans="1:12" s="80" customFormat="1" ht="10.199999999999999">
      <c r="A64" s="69" t="s">
        <v>189</v>
      </c>
      <c r="B64" s="88"/>
      <c r="C64" s="477"/>
      <c r="D64" s="112"/>
      <c r="E64" s="112"/>
      <c r="F64" s="112"/>
      <c r="G64" s="112"/>
      <c r="H64" s="112"/>
      <c r="I64" s="112"/>
      <c r="J64" s="477"/>
      <c r="K64" s="477"/>
      <c r="L64" s="477"/>
    </row>
  </sheetData>
  <mergeCells count="14">
    <mergeCell ref="H11:H12"/>
    <mergeCell ref="I11:I12"/>
    <mergeCell ref="J11:J12"/>
    <mergeCell ref="K11:K12"/>
    <mergeCell ref="C11:C12"/>
    <mergeCell ref="D11:D12"/>
    <mergeCell ref="E11:E12"/>
    <mergeCell ref="F11:F12"/>
    <mergeCell ref="G11:G12"/>
    <mergeCell ref="C9:D10"/>
    <mergeCell ref="E9:F10"/>
    <mergeCell ref="G9:H10"/>
    <mergeCell ref="I9:J10"/>
    <mergeCell ref="K9:K10"/>
  </mergeCells>
  <hyperlinks>
    <hyperlink ref="K2" location="D!A1" display="Retour au menu" xr:uid="{40D5C07A-BE9A-452A-B278-1EC83DE6AD48}"/>
  </hyperlinks>
  <pageMargins left="0.7" right="0.7" top="0.75" bottom="0.75" header="0.3" footer="0.3"/>
  <pageSetup paperSize="9" scale="67" orientation="portrait" r:id="rId1"/>
  <colBreaks count="1" manualBreakCount="1">
    <brk id="1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23"/>
  <sheetViews>
    <sheetView zoomScaleNormal="100" workbookViewId="0">
      <selection activeCell="A2" sqref="A2"/>
    </sheetView>
  </sheetViews>
  <sheetFormatPr baseColWidth="10" defaultColWidth="11.44140625" defaultRowHeight="14.4"/>
  <cols>
    <col min="1" max="1" width="3" style="115" customWidth="1"/>
    <col min="2" max="2" width="60.44140625" style="115" customWidth="1"/>
    <col min="3" max="14" width="10.6640625" style="115" customWidth="1"/>
    <col min="15" max="16384" width="11.44140625" style="115"/>
  </cols>
  <sheetData>
    <row r="1" spans="1:15" s="160" customFormat="1" ht="11.25" customHeight="1">
      <c r="A1" s="78"/>
      <c r="B1" s="78"/>
      <c r="C1" s="78"/>
      <c r="D1" s="78"/>
      <c r="E1" s="78"/>
      <c r="F1" s="78"/>
      <c r="G1" s="78"/>
      <c r="H1" s="78"/>
      <c r="I1" s="78"/>
      <c r="J1" s="78"/>
      <c r="K1" s="25"/>
      <c r="L1" s="25"/>
      <c r="M1" s="25"/>
      <c r="N1" s="25"/>
    </row>
    <row r="2" spans="1:15" ht="18">
      <c r="A2" s="26" t="s">
        <v>19</v>
      </c>
      <c r="B2" s="79"/>
      <c r="C2" s="79"/>
      <c r="D2" s="79"/>
      <c r="E2" s="79"/>
      <c r="F2" s="79"/>
      <c r="G2" s="79"/>
      <c r="H2" s="79"/>
      <c r="I2" s="79"/>
      <c r="J2" s="79"/>
      <c r="K2" s="27"/>
      <c r="L2" s="79"/>
      <c r="M2" s="79"/>
      <c r="N2" s="368" t="s">
        <v>20</v>
      </c>
    </row>
    <row r="3" spans="1:15" s="160" customFormat="1" ht="11.25" customHeight="1">
      <c r="A3" s="37"/>
      <c r="B3" s="1"/>
      <c r="C3" s="1"/>
      <c r="D3" s="1"/>
      <c r="E3" s="1"/>
      <c r="F3" s="1"/>
      <c r="G3" s="1"/>
      <c r="H3" s="1"/>
      <c r="I3" s="1"/>
      <c r="J3" s="1"/>
      <c r="K3" s="2"/>
      <c r="L3" s="1"/>
      <c r="M3" s="1"/>
      <c r="N3" s="2"/>
    </row>
    <row r="4" spans="1:15" ht="15.6">
      <c r="A4" s="33" t="s">
        <v>31</v>
      </c>
      <c r="B4" s="7"/>
      <c r="C4" s="7"/>
      <c r="D4" s="7"/>
      <c r="E4" s="7"/>
      <c r="F4" s="7"/>
      <c r="G4" s="7"/>
      <c r="H4" s="7"/>
      <c r="I4" s="7"/>
      <c r="J4" s="7"/>
      <c r="K4" s="39"/>
      <c r="L4" s="7"/>
      <c r="M4" s="7"/>
      <c r="N4" s="39"/>
      <c r="O4" s="395"/>
    </row>
    <row r="5" spans="1:15" s="160" customFormat="1" ht="11.25" customHeight="1">
      <c r="A5" s="37"/>
      <c r="B5" s="1"/>
      <c r="C5" s="1"/>
      <c r="D5" s="1"/>
      <c r="E5" s="1"/>
      <c r="F5" s="1"/>
      <c r="G5" s="1"/>
      <c r="H5" s="1"/>
      <c r="I5" s="1"/>
      <c r="J5" s="1"/>
      <c r="K5" s="2"/>
      <c r="L5" s="1"/>
      <c r="M5" s="1"/>
      <c r="N5" s="2"/>
      <c r="O5" s="395"/>
    </row>
    <row r="6" spans="1:15" s="160" customFormat="1" ht="11.25" customHeight="1">
      <c r="A6" s="1"/>
      <c r="B6" s="116"/>
      <c r="C6" s="1"/>
      <c r="D6" s="1"/>
      <c r="E6" s="1"/>
      <c r="F6" s="1"/>
      <c r="G6" s="1"/>
      <c r="H6" s="1"/>
      <c r="I6" s="1"/>
      <c r="J6" s="1"/>
      <c r="K6" s="2"/>
      <c r="L6" s="1"/>
      <c r="M6" s="1"/>
      <c r="N6" s="2"/>
    </row>
    <row r="7" spans="1:15" s="160" customFormat="1" ht="11.25" customHeight="1">
      <c r="A7" s="76" t="s">
        <v>200</v>
      </c>
      <c r="B7" s="77"/>
      <c r="C7" s="77"/>
      <c r="D7" s="77"/>
      <c r="E7" s="77"/>
      <c r="F7" s="77"/>
      <c r="G7" s="77"/>
      <c r="H7" s="77"/>
      <c r="I7" s="77"/>
      <c r="J7" s="77"/>
      <c r="K7" s="77"/>
      <c r="L7" s="77"/>
      <c r="M7" s="77"/>
      <c r="N7" s="77"/>
    </row>
    <row r="8" spans="1:15" s="160" customFormat="1" ht="11.25" customHeight="1">
      <c r="A8" s="2"/>
      <c r="B8" s="2"/>
      <c r="C8" s="32"/>
      <c r="D8" s="2"/>
      <c r="E8" s="2"/>
      <c r="F8" s="2"/>
      <c r="G8" s="2"/>
      <c r="H8" s="2"/>
      <c r="I8" s="2"/>
      <c r="J8" s="2"/>
      <c r="K8" s="2"/>
      <c r="L8" s="2"/>
      <c r="M8" s="2"/>
      <c r="N8" s="2"/>
    </row>
    <row r="9" spans="1:15" s="160" customFormat="1" ht="11.25" customHeight="1">
      <c r="A9" s="515" t="s">
        <v>22</v>
      </c>
      <c r="B9" s="493"/>
      <c r="C9" s="528" t="s">
        <v>9</v>
      </c>
      <c r="D9" s="521"/>
      <c r="E9" s="522"/>
      <c r="F9" s="528" t="s">
        <v>24</v>
      </c>
      <c r="G9" s="521"/>
      <c r="H9" s="522"/>
      <c r="I9" s="528" t="s">
        <v>25</v>
      </c>
      <c r="J9" s="521"/>
      <c r="K9" s="522"/>
      <c r="L9" s="528" t="s">
        <v>26</v>
      </c>
      <c r="M9" s="521"/>
      <c r="N9" s="521"/>
    </row>
    <row r="10" spans="1:15" s="160" customFormat="1" ht="10.199999999999999">
      <c r="A10" s="516"/>
      <c r="B10" s="517"/>
      <c r="C10" s="523"/>
      <c r="D10" s="524"/>
      <c r="E10" s="525"/>
      <c r="F10" s="523"/>
      <c r="G10" s="524"/>
      <c r="H10" s="525"/>
      <c r="I10" s="523"/>
      <c r="J10" s="524"/>
      <c r="K10" s="525"/>
      <c r="L10" s="523"/>
      <c r="M10" s="524"/>
      <c r="N10" s="524"/>
    </row>
    <row r="11" spans="1:15" s="160" customFormat="1" ht="10.199999999999999">
      <c r="A11" s="516"/>
      <c r="B11" s="517"/>
      <c r="C11" s="526" t="s">
        <v>83</v>
      </c>
      <c r="D11" s="526" t="s">
        <v>82</v>
      </c>
      <c r="E11" s="526" t="s">
        <v>84</v>
      </c>
      <c r="F11" s="526" t="s">
        <v>83</v>
      </c>
      <c r="G11" s="526" t="s">
        <v>82</v>
      </c>
      <c r="H11" s="526" t="s">
        <v>84</v>
      </c>
      <c r="I11" s="526" t="s">
        <v>83</v>
      </c>
      <c r="J11" s="526" t="s">
        <v>82</v>
      </c>
      <c r="K11" s="526" t="s">
        <v>84</v>
      </c>
      <c r="L11" s="526" t="s">
        <v>83</v>
      </c>
      <c r="M11" s="526" t="s">
        <v>82</v>
      </c>
      <c r="N11" s="529" t="s">
        <v>84</v>
      </c>
    </row>
    <row r="12" spans="1:15" s="160" customFormat="1" ht="10.199999999999999">
      <c r="A12" s="518"/>
      <c r="B12" s="519"/>
      <c r="C12" s="527"/>
      <c r="D12" s="527"/>
      <c r="E12" s="527"/>
      <c r="F12" s="527"/>
      <c r="G12" s="527"/>
      <c r="H12" s="527"/>
      <c r="I12" s="527"/>
      <c r="J12" s="527"/>
      <c r="K12" s="527"/>
      <c r="L12" s="527"/>
      <c r="M12" s="527"/>
      <c r="N12" s="530"/>
    </row>
    <row r="13" spans="1:15" s="160" customFormat="1" ht="10.199999999999999">
      <c r="A13" s="25"/>
      <c r="B13" s="25"/>
      <c r="C13" s="47"/>
      <c r="D13" s="46"/>
      <c r="E13" s="46"/>
      <c r="F13" s="46"/>
      <c r="G13" s="46"/>
      <c r="H13" s="46"/>
      <c r="I13" s="46"/>
      <c r="J13" s="46"/>
      <c r="K13" s="46"/>
      <c r="L13" s="46"/>
      <c r="M13" s="46"/>
      <c r="N13" s="47"/>
    </row>
    <row r="14" spans="1:15" s="160" customFormat="1" ht="10.199999999999999">
      <c r="A14" s="88" t="s">
        <v>35</v>
      </c>
      <c r="B14" s="89"/>
      <c r="C14" s="101">
        <v>94</v>
      </c>
      <c r="D14" s="101">
        <v>59</v>
      </c>
      <c r="E14" s="101">
        <f t="shared" ref="E14:E19" si="0">SUM(C14:D14)</f>
        <v>153</v>
      </c>
      <c r="F14" s="101">
        <v>9164</v>
      </c>
      <c r="G14" s="101">
        <v>5112</v>
      </c>
      <c r="H14" s="101">
        <f t="shared" ref="H14:H19" si="1">SUM(F14:G14)</f>
        <v>14276</v>
      </c>
      <c r="I14" s="101">
        <v>3095</v>
      </c>
      <c r="J14" s="101">
        <v>1028</v>
      </c>
      <c r="K14" s="101">
        <f t="shared" ref="K14:K19" si="2">SUM(I14:J14)</f>
        <v>4123</v>
      </c>
      <c r="L14" s="101">
        <f t="shared" ref="L14:N19" si="3">SUM(C14,F14,I14)</f>
        <v>12353</v>
      </c>
      <c r="M14" s="101">
        <f t="shared" si="3"/>
        <v>6199</v>
      </c>
      <c r="N14" s="101">
        <f t="shared" si="3"/>
        <v>18552</v>
      </c>
      <c r="O14" s="396"/>
    </row>
    <row r="15" spans="1:15" s="160" customFormat="1" ht="10.199999999999999">
      <c r="A15" s="88" t="s">
        <v>36</v>
      </c>
      <c r="B15" s="89"/>
      <c r="C15" s="101">
        <v>34</v>
      </c>
      <c r="D15" s="101">
        <v>46</v>
      </c>
      <c r="E15" s="101">
        <f t="shared" si="0"/>
        <v>80</v>
      </c>
      <c r="F15" s="101">
        <v>357</v>
      </c>
      <c r="G15" s="101">
        <v>129</v>
      </c>
      <c r="H15" s="101">
        <f t="shared" si="1"/>
        <v>486</v>
      </c>
      <c r="I15" s="101">
        <v>1678</v>
      </c>
      <c r="J15" s="101">
        <v>126</v>
      </c>
      <c r="K15" s="101">
        <f t="shared" si="2"/>
        <v>1804</v>
      </c>
      <c r="L15" s="101">
        <f t="shared" si="3"/>
        <v>2069</v>
      </c>
      <c r="M15" s="101">
        <f t="shared" si="3"/>
        <v>301</v>
      </c>
      <c r="N15" s="101">
        <f t="shared" si="3"/>
        <v>2370</v>
      </c>
      <c r="O15" s="396"/>
    </row>
    <row r="16" spans="1:15" s="160" customFormat="1" ht="10.199999999999999">
      <c r="A16" s="88" t="s">
        <v>37</v>
      </c>
      <c r="B16" s="89"/>
      <c r="C16" s="101">
        <v>11545</v>
      </c>
      <c r="D16" s="101">
        <v>4716</v>
      </c>
      <c r="E16" s="101">
        <f t="shared" si="0"/>
        <v>16261</v>
      </c>
      <c r="F16" s="101">
        <v>262718</v>
      </c>
      <c r="G16" s="101">
        <v>81303</v>
      </c>
      <c r="H16" s="101">
        <f t="shared" si="1"/>
        <v>344021</v>
      </c>
      <c r="I16" s="101">
        <v>96466</v>
      </c>
      <c r="J16" s="101">
        <v>27655</v>
      </c>
      <c r="K16" s="101">
        <f t="shared" si="2"/>
        <v>124121</v>
      </c>
      <c r="L16" s="101">
        <f t="shared" si="3"/>
        <v>370729</v>
      </c>
      <c r="M16" s="101">
        <f t="shared" si="3"/>
        <v>113674</v>
      </c>
      <c r="N16" s="101">
        <f t="shared" si="3"/>
        <v>484403</v>
      </c>
      <c r="O16" s="396"/>
    </row>
    <row r="17" spans="1:15" s="160" customFormat="1" ht="10.199999999999999">
      <c r="A17" s="88" t="s">
        <v>38</v>
      </c>
      <c r="B17" s="89"/>
      <c r="C17" s="101">
        <v>3034</v>
      </c>
      <c r="D17" s="101">
        <v>1337</v>
      </c>
      <c r="E17" s="101">
        <f t="shared" si="0"/>
        <v>4371</v>
      </c>
      <c r="F17" s="101">
        <v>6636</v>
      </c>
      <c r="G17" s="101">
        <v>2466</v>
      </c>
      <c r="H17" s="101">
        <f t="shared" si="1"/>
        <v>9102</v>
      </c>
      <c r="I17" s="101">
        <v>4252</v>
      </c>
      <c r="J17" s="101">
        <v>1499</v>
      </c>
      <c r="K17" s="101">
        <f t="shared" si="2"/>
        <v>5751</v>
      </c>
      <c r="L17" s="101">
        <f t="shared" si="3"/>
        <v>13922</v>
      </c>
      <c r="M17" s="101">
        <f t="shared" si="3"/>
        <v>5302</v>
      </c>
      <c r="N17" s="101">
        <f t="shared" si="3"/>
        <v>19224</v>
      </c>
      <c r="O17" s="396"/>
    </row>
    <row r="18" spans="1:15" s="160" customFormat="1" ht="10.199999999999999">
      <c r="A18" s="88" t="s">
        <v>39</v>
      </c>
      <c r="B18" s="89"/>
      <c r="C18" s="101">
        <v>2912</v>
      </c>
      <c r="D18" s="101">
        <v>596</v>
      </c>
      <c r="E18" s="101">
        <f t="shared" si="0"/>
        <v>3508</v>
      </c>
      <c r="F18" s="101">
        <v>14631</v>
      </c>
      <c r="G18" s="101">
        <v>3761</v>
      </c>
      <c r="H18" s="101">
        <f t="shared" si="1"/>
        <v>18392</v>
      </c>
      <c r="I18" s="101">
        <v>9092</v>
      </c>
      <c r="J18" s="101">
        <v>1659</v>
      </c>
      <c r="K18" s="101">
        <f t="shared" si="2"/>
        <v>10751</v>
      </c>
      <c r="L18" s="101">
        <f t="shared" si="3"/>
        <v>26635</v>
      </c>
      <c r="M18" s="101">
        <f t="shared" si="3"/>
        <v>6016</v>
      </c>
      <c r="N18" s="101">
        <f t="shared" si="3"/>
        <v>32651</v>
      </c>
      <c r="O18" s="396"/>
    </row>
    <row r="19" spans="1:15" s="160" customFormat="1" ht="10.199999999999999">
      <c r="A19" s="88" t="s">
        <v>40</v>
      </c>
      <c r="B19" s="89"/>
      <c r="C19" s="101">
        <v>11172</v>
      </c>
      <c r="D19" s="101">
        <v>1776</v>
      </c>
      <c r="E19" s="101">
        <f t="shared" si="0"/>
        <v>12948</v>
      </c>
      <c r="F19" s="101">
        <v>121843</v>
      </c>
      <c r="G19" s="101">
        <v>14796</v>
      </c>
      <c r="H19" s="101">
        <f t="shared" si="1"/>
        <v>136639</v>
      </c>
      <c r="I19" s="101">
        <v>58051</v>
      </c>
      <c r="J19" s="101">
        <v>5100</v>
      </c>
      <c r="K19" s="101">
        <f t="shared" si="2"/>
        <v>63151</v>
      </c>
      <c r="L19" s="101">
        <f t="shared" si="3"/>
        <v>191066</v>
      </c>
      <c r="M19" s="101">
        <f t="shared" si="3"/>
        <v>21672</v>
      </c>
      <c r="N19" s="101">
        <f t="shared" si="3"/>
        <v>212738</v>
      </c>
      <c r="O19" s="396"/>
    </row>
    <row r="20" spans="1:15" s="160" customFormat="1" ht="10.199999999999999">
      <c r="A20" s="88" t="s">
        <v>41</v>
      </c>
      <c r="B20" s="89"/>
      <c r="C20" s="101">
        <f>SUM(C21:C23)</f>
        <v>28873</v>
      </c>
      <c r="D20" s="101">
        <f>SUM(D21:D23)</f>
        <v>25416</v>
      </c>
      <c r="E20" s="101">
        <f t="shared" ref="E20:N20" si="4">SUM(E21:E23)</f>
        <v>54289</v>
      </c>
      <c r="F20" s="101">
        <f t="shared" si="4"/>
        <v>175602</v>
      </c>
      <c r="G20" s="101">
        <f t="shared" si="4"/>
        <v>148724</v>
      </c>
      <c r="H20" s="101">
        <f t="shared" si="4"/>
        <v>324326</v>
      </c>
      <c r="I20" s="101">
        <f t="shared" si="4"/>
        <v>71596</v>
      </c>
      <c r="J20" s="101">
        <f t="shared" si="4"/>
        <v>64746</v>
      </c>
      <c r="K20" s="101">
        <f t="shared" si="4"/>
        <v>136342</v>
      </c>
      <c r="L20" s="101">
        <f t="shared" si="4"/>
        <v>276071</v>
      </c>
      <c r="M20" s="101">
        <f t="shared" si="4"/>
        <v>238886</v>
      </c>
      <c r="N20" s="101">
        <f t="shared" si="4"/>
        <v>514957</v>
      </c>
      <c r="O20" s="396"/>
    </row>
    <row r="21" spans="1:15" s="160" customFormat="1" ht="10.199999999999999">
      <c r="A21" s="89"/>
      <c r="B21" s="89" t="s">
        <v>42</v>
      </c>
      <c r="C21" s="103">
        <v>3094</v>
      </c>
      <c r="D21" s="103">
        <v>719</v>
      </c>
      <c r="E21" s="103">
        <f>SUM(C21:D21)</f>
        <v>3813</v>
      </c>
      <c r="F21" s="103">
        <v>30562</v>
      </c>
      <c r="G21" s="103">
        <v>6730</v>
      </c>
      <c r="H21" s="103">
        <f>SUM(F21:G21)</f>
        <v>37292</v>
      </c>
      <c r="I21" s="103">
        <v>15221</v>
      </c>
      <c r="J21" s="103">
        <v>2273</v>
      </c>
      <c r="K21" s="103">
        <f>SUM(I21:J21)</f>
        <v>17494</v>
      </c>
      <c r="L21" s="103">
        <f t="shared" ref="L21:N23" si="5">SUM(C21,F21,I21)</f>
        <v>48877</v>
      </c>
      <c r="M21" s="103">
        <f t="shared" si="5"/>
        <v>9722</v>
      </c>
      <c r="N21" s="103">
        <f t="shared" si="5"/>
        <v>58599</v>
      </c>
      <c r="O21" s="396"/>
    </row>
    <row r="22" spans="1:15" s="160" customFormat="1" ht="10.199999999999999">
      <c r="A22" s="89"/>
      <c r="B22" s="89" t="s">
        <v>43</v>
      </c>
      <c r="C22" s="103">
        <v>11608</v>
      </c>
      <c r="D22" s="103">
        <v>7517</v>
      </c>
      <c r="E22" s="103">
        <f>SUM(C22:D22)</f>
        <v>19125</v>
      </c>
      <c r="F22" s="103">
        <v>90167</v>
      </c>
      <c r="G22" s="103">
        <v>45071</v>
      </c>
      <c r="H22" s="103">
        <f>SUM(F22:G22)</f>
        <v>135238</v>
      </c>
      <c r="I22" s="103">
        <v>22964</v>
      </c>
      <c r="J22" s="103">
        <v>10128</v>
      </c>
      <c r="K22" s="103">
        <f>SUM(I22:J22)</f>
        <v>33092</v>
      </c>
      <c r="L22" s="103">
        <f t="shared" si="5"/>
        <v>124739</v>
      </c>
      <c r="M22" s="103">
        <f t="shared" si="5"/>
        <v>62716</v>
      </c>
      <c r="N22" s="103">
        <f t="shared" si="5"/>
        <v>187455</v>
      </c>
      <c r="O22" s="396"/>
    </row>
    <row r="23" spans="1:15" s="160" customFormat="1" ht="10.199999999999999">
      <c r="A23" s="89"/>
      <c r="B23" s="89" t="s">
        <v>44</v>
      </c>
      <c r="C23" s="103">
        <v>14171</v>
      </c>
      <c r="D23" s="103">
        <v>17180</v>
      </c>
      <c r="E23" s="103">
        <f>SUM(C23:D23)</f>
        <v>31351</v>
      </c>
      <c r="F23" s="103">
        <v>54873</v>
      </c>
      <c r="G23" s="103">
        <v>96923</v>
      </c>
      <c r="H23" s="103">
        <f>SUM(F23:G23)</f>
        <v>151796</v>
      </c>
      <c r="I23" s="103">
        <v>33411</v>
      </c>
      <c r="J23" s="103">
        <v>52345</v>
      </c>
      <c r="K23" s="103">
        <f>SUM(I23:J23)</f>
        <v>85756</v>
      </c>
      <c r="L23" s="103">
        <f t="shared" si="5"/>
        <v>102455</v>
      </c>
      <c r="M23" s="103">
        <f t="shared" si="5"/>
        <v>166448</v>
      </c>
      <c r="N23" s="103">
        <f t="shared" si="5"/>
        <v>268903</v>
      </c>
      <c r="O23" s="396"/>
    </row>
    <row r="24" spans="1:15" s="160" customFormat="1" ht="10.199999999999999">
      <c r="A24" s="88" t="s">
        <v>45</v>
      </c>
      <c r="B24" s="88"/>
      <c r="C24" s="101">
        <f>SUM(C25:C27)</f>
        <v>27015</v>
      </c>
      <c r="D24" s="101">
        <f t="shared" ref="D24:F24" si="6">SUM(D25:D27)</f>
        <v>6476</v>
      </c>
      <c r="E24" s="101">
        <f t="shared" si="6"/>
        <v>33491</v>
      </c>
      <c r="F24" s="101">
        <f t="shared" si="6"/>
        <v>116745</v>
      </c>
      <c r="G24" s="101">
        <f t="shared" ref="G24" si="7">SUM(G25:G27)</f>
        <v>34044</v>
      </c>
      <c r="H24" s="101">
        <f t="shared" ref="H24:I24" si="8">SUM(H25:H27)</f>
        <v>150789</v>
      </c>
      <c r="I24" s="101">
        <f t="shared" si="8"/>
        <v>44273</v>
      </c>
      <c r="J24" s="101">
        <f t="shared" ref="J24" si="9">SUM(J25:J27)</f>
        <v>9187</v>
      </c>
      <c r="K24" s="101">
        <f t="shared" ref="K24:L24" si="10">SUM(K25:K27)</f>
        <v>53460</v>
      </c>
      <c r="L24" s="101">
        <f t="shared" si="10"/>
        <v>188033</v>
      </c>
      <c r="M24" s="101">
        <f t="shared" ref="M24" si="11">SUM(M25:M27)</f>
        <v>49707</v>
      </c>
      <c r="N24" s="101">
        <f t="shared" ref="N24" si="12">SUM(N25:N27)</f>
        <v>237740</v>
      </c>
      <c r="O24" s="396"/>
    </row>
    <row r="25" spans="1:15" s="160" customFormat="1" ht="10.199999999999999">
      <c r="A25" s="89"/>
      <c r="B25" s="89" t="s">
        <v>46</v>
      </c>
      <c r="C25" s="103">
        <v>20746</v>
      </c>
      <c r="D25" s="103">
        <v>4269</v>
      </c>
      <c r="E25" s="103">
        <f>SUM(C25:D25)</f>
        <v>25015</v>
      </c>
      <c r="F25" s="103">
        <v>63967</v>
      </c>
      <c r="G25" s="103">
        <v>10781</v>
      </c>
      <c r="H25" s="103">
        <f>SUM(F25:G25)</f>
        <v>74748</v>
      </c>
      <c r="I25" s="103">
        <v>27227</v>
      </c>
      <c r="J25" s="103">
        <v>3865</v>
      </c>
      <c r="K25" s="103">
        <f>SUM(I25:J25)</f>
        <v>31092</v>
      </c>
      <c r="L25" s="103">
        <f t="shared" ref="L25:N28" si="13">SUM(C25,F25,I25)</f>
        <v>111940</v>
      </c>
      <c r="M25" s="103">
        <f t="shared" si="13"/>
        <v>18915</v>
      </c>
      <c r="N25" s="103">
        <f t="shared" si="13"/>
        <v>130855</v>
      </c>
      <c r="O25" s="396"/>
    </row>
    <row r="26" spans="1:15" s="160" customFormat="1" ht="10.199999999999999">
      <c r="A26" s="89"/>
      <c r="B26" s="89" t="s">
        <v>47</v>
      </c>
      <c r="C26" s="103">
        <v>1946</v>
      </c>
      <c r="D26" s="103">
        <v>527</v>
      </c>
      <c r="E26" s="103">
        <f>SUM(C26:D26)</f>
        <v>2473</v>
      </c>
      <c r="F26" s="103">
        <v>38497</v>
      </c>
      <c r="G26" s="103">
        <v>18000</v>
      </c>
      <c r="H26" s="103">
        <f>SUM(F26:G26)</f>
        <v>56497</v>
      </c>
      <c r="I26" s="103">
        <v>10356</v>
      </c>
      <c r="J26" s="103">
        <v>2767</v>
      </c>
      <c r="K26" s="103">
        <f>SUM(I26:J26)</f>
        <v>13123</v>
      </c>
      <c r="L26" s="103">
        <f t="shared" si="13"/>
        <v>50799</v>
      </c>
      <c r="M26" s="103">
        <f t="shared" si="13"/>
        <v>21294</v>
      </c>
      <c r="N26" s="103">
        <f t="shared" si="13"/>
        <v>72093</v>
      </c>
      <c r="O26" s="396"/>
    </row>
    <row r="27" spans="1:15" s="160" customFormat="1" ht="10.199999999999999">
      <c r="A27" s="89"/>
      <c r="B27" s="89" t="s">
        <v>48</v>
      </c>
      <c r="C27" s="103">
        <v>4323</v>
      </c>
      <c r="D27" s="103">
        <v>1680</v>
      </c>
      <c r="E27" s="103">
        <f>SUM(C27:D27)</f>
        <v>6003</v>
      </c>
      <c r="F27" s="103">
        <v>14281</v>
      </c>
      <c r="G27" s="103">
        <v>5263</v>
      </c>
      <c r="H27" s="103">
        <f>SUM(F27:G27)</f>
        <v>19544</v>
      </c>
      <c r="I27" s="103">
        <v>6690</v>
      </c>
      <c r="J27" s="103">
        <v>2555</v>
      </c>
      <c r="K27" s="103">
        <f>SUM(I27:J27)</f>
        <v>9245</v>
      </c>
      <c r="L27" s="103">
        <f t="shared" si="13"/>
        <v>25294</v>
      </c>
      <c r="M27" s="103">
        <f t="shared" si="13"/>
        <v>9498</v>
      </c>
      <c r="N27" s="103">
        <f t="shared" si="13"/>
        <v>34792</v>
      </c>
      <c r="O27" s="396"/>
    </row>
    <row r="28" spans="1:15" s="160" customFormat="1" ht="10.199999999999999">
      <c r="A28" s="88" t="s">
        <v>49</v>
      </c>
      <c r="B28" s="88"/>
      <c r="C28" s="101">
        <v>14508</v>
      </c>
      <c r="D28" s="101">
        <v>10151</v>
      </c>
      <c r="E28" s="101">
        <f>SUM(C28:D28)</f>
        <v>24659</v>
      </c>
      <c r="F28" s="101">
        <v>36015</v>
      </c>
      <c r="G28" s="101">
        <v>36162</v>
      </c>
      <c r="H28" s="101">
        <f>SUM(F28:G28)</f>
        <v>72177</v>
      </c>
      <c r="I28" s="101">
        <v>16811</v>
      </c>
      <c r="J28" s="101">
        <v>16334</v>
      </c>
      <c r="K28" s="101">
        <f>SUM(I28:J28)</f>
        <v>33145</v>
      </c>
      <c r="L28" s="101">
        <f t="shared" si="13"/>
        <v>67334</v>
      </c>
      <c r="M28" s="101">
        <f t="shared" si="13"/>
        <v>62647</v>
      </c>
      <c r="N28" s="101">
        <f t="shared" si="13"/>
        <v>129981</v>
      </c>
      <c r="O28" s="396"/>
    </row>
    <row r="29" spans="1:15" s="160" customFormat="1" ht="10.199999999999999">
      <c r="A29" s="88" t="s">
        <v>50</v>
      </c>
      <c r="B29" s="88"/>
      <c r="C29" s="101">
        <f>SUM(C30:C33)</f>
        <v>22324</v>
      </c>
      <c r="D29" s="101">
        <f t="shared" ref="D29:N29" si="14">SUM(D30:D33)</f>
        <v>11522</v>
      </c>
      <c r="E29" s="101">
        <f t="shared" si="14"/>
        <v>33846</v>
      </c>
      <c r="F29" s="101">
        <f t="shared" si="14"/>
        <v>47763</v>
      </c>
      <c r="G29" s="101">
        <f t="shared" si="14"/>
        <v>19097</v>
      </c>
      <c r="H29" s="101">
        <f t="shared" si="14"/>
        <v>66860</v>
      </c>
      <c r="I29" s="101">
        <f t="shared" si="14"/>
        <v>12866</v>
      </c>
      <c r="J29" s="101">
        <f t="shared" si="14"/>
        <v>5338</v>
      </c>
      <c r="K29" s="101">
        <f t="shared" si="14"/>
        <v>18204</v>
      </c>
      <c r="L29" s="101">
        <f t="shared" si="14"/>
        <v>82953</v>
      </c>
      <c r="M29" s="101">
        <f t="shared" si="14"/>
        <v>35957</v>
      </c>
      <c r="N29" s="101">
        <f t="shared" si="14"/>
        <v>118910</v>
      </c>
      <c r="O29" s="396"/>
    </row>
    <row r="30" spans="1:15" s="160" customFormat="1" ht="10.199999999999999">
      <c r="A30" s="88"/>
      <c r="B30" s="89" t="s">
        <v>51</v>
      </c>
      <c r="C30" s="103">
        <v>1089</v>
      </c>
      <c r="D30" s="103">
        <v>893</v>
      </c>
      <c r="E30" s="103">
        <f t="shared" ref="E30:E35" si="15">SUM(C30:D30)</f>
        <v>1982</v>
      </c>
      <c r="F30" s="103">
        <v>1920</v>
      </c>
      <c r="G30" s="103">
        <v>1822</v>
      </c>
      <c r="H30" s="103">
        <f t="shared" ref="H30:H35" si="16">SUM(F30:G30)</f>
        <v>3742</v>
      </c>
      <c r="I30" s="103">
        <v>591</v>
      </c>
      <c r="J30" s="103">
        <v>627</v>
      </c>
      <c r="K30" s="103">
        <f t="shared" ref="K30:K35" si="17">SUM(I30:J30)</f>
        <v>1218</v>
      </c>
      <c r="L30" s="103">
        <f t="shared" ref="L30:N35" si="18">SUM(C30,F30,I30)</f>
        <v>3600</v>
      </c>
      <c r="M30" s="103">
        <f t="shared" si="18"/>
        <v>3342</v>
      </c>
      <c r="N30" s="103">
        <f t="shared" si="18"/>
        <v>6942</v>
      </c>
      <c r="O30" s="396"/>
    </row>
    <row r="31" spans="1:15" s="160" customFormat="1" ht="10.199999999999999">
      <c r="A31" s="88"/>
      <c r="B31" s="89" t="s">
        <v>52</v>
      </c>
      <c r="C31" s="103">
        <v>3344</v>
      </c>
      <c r="D31" s="103">
        <v>2564</v>
      </c>
      <c r="E31" s="103">
        <f t="shared" si="15"/>
        <v>5908</v>
      </c>
      <c r="F31" s="103">
        <v>2045</v>
      </c>
      <c r="G31" s="103">
        <v>1791</v>
      </c>
      <c r="H31" s="103">
        <f t="shared" si="16"/>
        <v>3836</v>
      </c>
      <c r="I31" s="103">
        <v>1183</v>
      </c>
      <c r="J31" s="103">
        <v>761</v>
      </c>
      <c r="K31" s="103">
        <f t="shared" si="17"/>
        <v>1944</v>
      </c>
      <c r="L31" s="103">
        <f t="shared" si="18"/>
        <v>6572</v>
      </c>
      <c r="M31" s="103">
        <f t="shared" si="18"/>
        <v>5116</v>
      </c>
      <c r="N31" s="103">
        <f t="shared" si="18"/>
        <v>11688</v>
      </c>
      <c r="O31" s="396"/>
    </row>
    <row r="32" spans="1:15" s="160" customFormat="1" ht="10.199999999999999">
      <c r="A32" s="88"/>
      <c r="B32" s="89" t="s">
        <v>53</v>
      </c>
      <c r="C32" s="103">
        <v>5700</v>
      </c>
      <c r="D32" s="103">
        <v>2986</v>
      </c>
      <c r="E32" s="103">
        <f t="shared" si="15"/>
        <v>8686</v>
      </c>
      <c r="F32" s="103">
        <v>4169</v>
      </c>
      <c r="G32" s="103">
        <v>1918</v>
      </c>
      <c r="H32" s="103">
        <f t="shared" si="16"/>
        <v>6087</v>
      </c>
      <c r="I32" s="103">
        <v>2584</v>
      </c>
      <c r="J32" s="103">
        <v>959</v>
      </c>
      <c r="K32" s="103">
        <f t="shared" si="17"/>
        <v>3543</v>
      </c>
      <c r="L32" s="103">
        <f t="shared" si="18"/>
        <v>12453</v>
      </c>
      <c r="M32" s="103">
        <f t="shared" si="18"/>
        <v>5863</v>
      </c>
      <c r="N32" s="103">
        <f t="shared" si="18"/>
        <v>18316</v>
      </c>
      <c r="O32" s="396"/>
    </row>
    <row r="33" spans="1:15" s="160" customFormat="1" ht="10.199999999999999">
      <c r="A33" s="88"/>
      <c r="B33" s="89" t="s">
        <v>54</v>
      </c>
      <c r="C33" s="103">
        <v>12191</v>
      </c>
      <c r="D33" s="103">
        <v>5079</v>
      </c>
      <c r="E33" s="103">
        <f t="shared" si="15"/>
        <v>17270</v>
      </c>
      <c r="F33" s="103">
        <v>39629</v>
      </c>
      <c r="G33" s="103">
        <v>13566</v>
      </c>
      <c r="H33" s="103">
        <f t="shared" si="16"/>
        <v>53195</v>
      </c>
      <c r="I33" s="103">
        <v>8508</v>
      </c>
      <c r="J33" s="103">
        <v>2991</v>
      </c>
      <c r="K33" s="103">
        <f t="shared" si="17"/>
        <v>11499</v>
      </c>
      <c r="L33" s="103">
        <f t="shared" si="18"/>
        <v>60328</v>
      </c>
      <c r="M33" s="103">
        <f t="shared" si="18"/>
        <v>21636</v>
      </c>
      <c r="N33" s="103">
        <f t="shared" si="18"/>
        <v>81964</v>
      </c>
      <c r="O33" s="396"/>
    </row>
    <row r="34" spans="1:15" s="160" customFormat="1" ht="11.25" customHeight="1">
      <c r="A34" s="88" t="s">
        <v>55</v>
      </c>
      <c r="B34" s="88"/>
      <c r="C34" s="101">
        <v>27113</v>
      </c>
      <c r="D34" s="101">
        <v>24708</v>
      </c>
      <c r="E34" s="101">
        <f t="shared" si="15"/>
        <v>51821</v>
      </c>
      <c r="F34" s="101">
        <v>20133</v>
      </c>
      <c r="G34" s="101">
        <v>27831</v>
      </c>
      <c r="H34" s="101">
        <f t="shared" si="16"/>
        <v>47964</v>
      </c>
      <c r="I34" s="101">
        <v>7574</v>
      </c>
      <c r="J34" s="101">
        <v>10763</v>
      </c>
      <c r="K34" s="101">
        <f t="shared" si="17"/>
        <v>18337</v>
      </c>
      <c r="L34" s="101">
        <f t="shared" si="18"/>
        <v>54820</v>
      </c>
      <c r="M34" s="101">
        <f t="shared" si="18"/>
        <v>63302</v>
      </c>
      <c r="N34" s="101">
        <f t="shared" si="18"/>
        <v>118122</v>
      </c>
      <c r="O34" s="396"/>
    </row>
    <row r="35" spans="1:15" s="160" customFormat="1" ht="11.25" customHeight="1">
      <c r="A35" s="88" t="s">
        <v>56</v>
      </c>
      <c r="B35" s="88"/>
      <c r="C35" s="101">
        <v>2860</v>
      </c>
      <c r="D35" s="101">
        <v>3240</v>
      </c>
      <c r="E35" s="101">
        <f t="shared" si="15"/>
        <v>6100</v>
      </c>
      <c r="F35" s="101">
        <v>4662</v>
      </c>
      <c r="G35" s="101">
        <v>6430</v>
      </c>
      <c r="H35" s="101">
        <f t="shared" si="16"/>
        <v>11092</v>
      </c>
      <c r="I35" s="101">
        <v>2988</v>
      </c>
      <c r="J35" s="101">
        <v>3300</v>
      </c>
      <c r="K35" s="101">
        <f t="shared" si="17"/>
        <v>6288</v>
      </c>
      <c r="L35" s="101">
        <f t="shared" si="18"/>
        <v>10510</v>
      </c>
      <c r="M35" s="101">
        <f t="shared" si="18"/>
        <v>12970</v>
      </c>
      <c r="N35" s="101">
        <f t="shared" si="18"/>
        <v>23480</v>
      </c>
      <c r="O35" s="396"/>
    </row>
    <row r="36" spans="1:15" s="160" customFormat="1" ht="11.25" customHeight="1">
      <c r="A36" s="88" t="s">
        <v>57</v>
      </c>
      <c r="B36" s="88"/>
      <c r="C36" s="101">
        <f>SUM(C37:C39)</f>
        <v>21167</v>
      </c>
      <c r="D36" s="101">
        <f t="shared" ref="D36:N36" si="19">SUM(D37:D39)</f>
        <v>20843</v>
      </c>
      <c r="E36" s="101">
        <f t="shared" si="19"/>
        <v>42010</v>
      </c>
      <c r="F36" s="101">
        <f t="shared" si="19"/>
        <v>59173</v>
      </c>
      <c r="G36" s="101">
        <f t="shared" si="19"/>
        <v>57568</v>
      </c>
      <c r="H36" s="101">
        <f t="shared" si="19"/>
        <v>116741</v>
      </c>
      <c r="I36" s="101">
        <f t="shared" si="19"/>
        <v>15213</v>
      </c>
      <c r="J36" s="101">
        <f t="shared" si="19"/>
        <v>16916</v>
      </c>
      <c r="K36" s="101">
        <f t="shared" si="19"/>
        <v>32129</v>
      </c>
      <c r="L36" s="101">
        <f t="shared" si="19"/>
        <v>95553</v>
      </c>
      <c r="M36" s="101">
        <f t="shared" si="19"/>
        <v>95327</v>
      </c>
      <c r="N36" s="101">
        <f t="shared" si="19"/>
        <v>190880</v>
      </c>
      <c r="O36" s="396"/>
    </row>
    <row r="37" spans="1:15" s="160" customFormat="1" ht="11.25" customHeight="1">
      <c r="A37" s="89"/>
      <c r="B37" s="89" t="s">
        <v>58</v>
      </c>
      <c r="C37" s="103">
        <v>14852</v>
      </c>
      <c r="D37" s="103">
        <v>14510</v>
      </c>
      <c r="E37" s="103">
        <f>SUM(C37:D37)</f>
        <v>29362</v>
      </c>
      <c r="F37" s="103">
        <v>46528</v>
      </c>
      <c r="G37" s="103">
        <v>45153</v>
      </c>
      <c r="H37" s="103">
        <f>SUM(F37:G37)</f>
        <v>91681</v>
      </c>
      <c r="I37" s="103">
        <v>11570</v>
      </c>
      <c r="J37" s="103">
        <v>13442</v>
      </c>
      <c r="K37" s="103">
        <f>SUM(I37:J37)</f>
        <v>25012</v>
      </c>
      <c r="L37" s="103">
        <f t="shared" ref="L37:N39" si="20">SUM(C37,F37,I37)</f>
        <v>72950</v>
      </c>
      <c r="M37" s="103">
        <f t="shared" si="20"/>
        <v>73105</v>
      </c>
      <c r="N37" s="103">
        <f t="shared" si="20"/>
        <v>146055</v>
      </c>
      <c r="O37" s="396"/>
    </row>
    <row r="38" spans="1:15" s="160" customFormat="1" ht="11.25" customHeight="1">
      <c r="A38" s="89"/>
      <c r="B38" s="89" t="s">
        <v>59</v>
      </c>
      <c r="C38" s="103">
        <v>3878</v>
      </c>
      <c r="D38" s="103">
        <v>3968</v>
      </c>
      <c r="E38" s="103">
        <f>SUM(C38:D38)</f>
        <v>7846</v>
      </c>
      <c r="F38" s="103">
        <v>6764</v>
      </c>
      <c r="G38" s="103">
        <v>5553</v>
      </c>
      <c r="H38" s="103">
        <f>SUM(F38:G38)</f>
        <v>12317</v>
      </c>
      <c r="I38" s="103">
        <v>2427</v>
      </c>
      <c r="J38" s="103">
        <v>1928</v>
      </c>
      <c r="K38" s="103">
        <f>SUM(I38:J38)</f>
        <v>4355</v>
      </c>
      <c r="L38" s="103">
        <f t="shared" si="20"/>
        <v>13069</v>
      </c>
      <c r="M38" s="103">
        <f t="shared" si="20"/>
        <v>11449</v>
      </c>
      <c r="N38" s="103">
        <f t="shared" si="20"/>
        <v>24518</v>
      </c>
      <c r="O38" s="396"/>
    </row>
    <row r="39" spans="1:15" s="160" customFormat="1" ht="11.25" customHeight="1">
      <c r="A39" s="89"/>
      <c r="B39" s="89" t="s">
        <v>60</v>
      </c>
      <c r="C39" s="103">
        <v>2437</v>
      </c>
      <c r="D39" s="103">
        <v>2365</v>
      </c>
      <c r="E39" s="103">
        <f>SUM(C39:D39)</f>
        <v>4802</v>
      </c>
      <c r="F39" s="103">
        <v>5881</v>
      </c>
      <c r="G39" s="103">
        <v>6862</v>
      </c>
      <c r="H39" s="103">
        <f>SUM(F39:G39)</f>
        <v>12743</v>
      </c>
      <c r="I39" s="103">
        <v>1216</v>
      </c>
      <c r="J39" s="103">
        <v>1546</v>
      </c>
      <c r="K39" s="103">
        <f>SUM(I39:J39)</f>
        <v>2762</v>
      </c>
      <c r="L39" s="103">
        <f t="shared" si="20"/>
        <v>9534</v>
      </c>
      <c r="M39" s="103">
        <f t="shared" si="20"/>
        <v>10773</v>
      </c>
      <c r="N39" s="103">
        <f t="shared" si="20"/>
        <v>20307</v>
      </c>
      <c r="O39" s="396"/>
    </row>
    <row r="40" spans="1:15" s="160" customFormat="1" ht="11.25" customHeight="1">
      <c r="A40" s="88" t="s">
        <v>61</v>
      </c>
      <c r="B40" s="89"/>
      <c r="C40" s="101">
        <f>SUM(C41:C44)</f>
        <v>26271</v>
      </c>
      <c r="D40" s="101">
        <f>SUM(D41:D44)</f>
        <v>40471</v>
      </c>
      <c r="E40" s="101">
        <f t="shared" ref="E40:N40" si="21">SUM(E41:E44)</f>
        <v>66742</v>
      </c>
      <c r="F40" s="101">
        <f t="shared" si="21"/>
        <v>116505</v>
      </c>
      <c r="G40" s="101">
        <f t="shared" si="21"/>
        <v>151175</v>
      </c>
      <c r="H40" s="101">
        <f t="shared" si="21"/>
        <v>267680</v>
      </c>
      <c r="I40" s="101">
        <f t="shared" si="21"/>
        <v>38297</v>
      </c>
      <c r="J40" s="101">
        <f t="shared" si="21"/>
        <v>61500</v>
      </c>
      <c r="K40" s="101">
        <f t="shared" si="21"/>
        <v>99797</v>
      </c>
      <c r="L40" s="101">
        <f t="shared" si="21"/>
        <v>181073</v>
      </c>
      <c r="M40" s="101">
        <f t="shared" si="21"/>
        <v>253146</v>
      </c>
      <c r="N40" s="101">
        <f t="shared" si="21"/>
        <v>434219</v>
      </c>
      <c r="O40" s="396"/>
    </row>
    <row r="41" spans="1:15" s="160" customFormat="1" ht="11.25" customHeight="1">
      <c r="A41" s="89"/>
      <c r="B41" s="89" t="s">
        <v>62</v>
      </c>
      <c r="C41" s="103">
        <v>579</v>
      </c>
      <c r="D41" s="103">
        <v>318</v>
      </c>
      <c r="E41" s="103">
        <f>SUM(C41:D41)</f>
        <v>897</v>
      </c>
      <c r="F41" s="103">
        <v>5516</v>
      </c>
      <c r="G41" s="103">
        <v>2158</v>
      </c>
      <c r="H41" s="103">
        <f t="shared" ref="H41:H46" si="22">SUM(F41:G41)</f>
        <v>7674</v>
      </c>
      <c r="I41" s="103">
        <v>1225</v>
      </c>
      <c r="J41" s="103">
        <v>275</v>
      </c>
      <c r="K41" s="103">
        <f t="shared" ref="K41:K46" si="23">SUM(I41:J41)</f>
        <v>1500</v>
      </c>
      <c r="L41" s="103">
        <f t="shared" ref="L41:M45" si="24">SUM(C41,F41,I41)</f>
        <v>7320</v>
      </c>
      <c r="M41" s="103">
        <f t="shared" si="24"/>
        <v>2751</v>
      </c>
      <c r="N41" s="103">
        <f t="shared" ref="L41:N46" si="25">SUM(E41,H41,K41)</f>
        <v>10071</v>
      </c>
      <c r="O41" s="396"/>
    </row>
    <row r="42" spans="1:15" s="160" customFormat="1" ht="11.25" customHeight="1">
      <c r="A42" s="89"/>
      <c r="B42" s="89" t="s">
        <v>63</v>
      </c>
      <c r="C42" s="103">
        <v>8650</v>
      </c>
      <c r="D42" s="103">
        <v>10707</v>
      </c>
      <c r="E42" s="103">
        <f>SUM(C42:D42)</f>
        <v>19357</v>
      </c>
      <c r="F42" s="103">
        <v>72614</v>
      </c>
      <c r="G42" s="103">
        <v>52229</v>
      </c>
      <c r="H42" s="103">
        <f t="shared" si="22"/>
        <v>124843</v>
      </c>
      <c r="I42" s="103">
        <v>21031</v>
      </c>
      <c r="J42" s="103">
        <v>21430</v>
      </c>
      <c r="K42" s="103">
        <f t="shared" si="23"/>
        <v>42461</v>
      </c>
      <c r="L42" s="103">
        <f t="shared" si="24"/>
        <v>102295</v>
      </c>
      <c r="M42" s="103">
        <f t="shared" si="24"/>
        <v>84366</v>
      </c>
      <c r="N42" s="103">
        <f t="shared" si="25"/>
        <v>186661</v>
      </c>
      <c r="O42" s="396"/>
    </row>
    <row r="43" spans="1:15" s="160" customFormat="1" ht="11.25" customHeight="1">
      <c r="A43" s="89"/>
      <c r="B43" s="89" t="s">
        <v>64</v>
      </c>
      <c r="C43" s="103">
        <v>412</v>
      </c>
      <c r="D43" s="103">
        <v>775</v>
      </c>
      <c r="E43" s="103">
        <f>SUM(C43:D43)</f>
        <v>1187</v>
      </c>
      <c r="F43" s="103">
        <v>1119</v>
      </c>
      <c r="G43" s="103">
        <v>2608</v>
      </c>
      <c r="H43" s="103">
        <f t="shared" si="22"/>
        <v>3727</v>
      </c>
      <c r="I43" s="103">
        <v>413</v>
      </c>
      <c r="J43" s="103">
        <v>983</v>
      </c>
      <c r="K43" s="103">
        <f t="shared" si="23"/>
        <v>1396</v>
      </c>
      <c r="L43" s="103">
        <f t="shared" si="24"/>
        <v>1944</v>
      </c>
      <c r="M43" s="103">
        <f t="shared" si="24"/>
        <v>4366</v>
      </c>
      <c r="N43" s="103">
        <f t="shared" si="25"/>
        <v>6310</v>
      </c>
      <c r="O43" s="396"/>
    </row>
    <row r="44" spans="1:15" s="160" customFormat="1" ht="11.25" customHeight="1">
      <c r="A44" s="89"/>
      <c r="B44" s="89" t="s">
        <v>65</v>
      </c>
      <c r="C44" s="103">
        <v>16630</v>
      </c>
      <c r="D44" s="103">
        <v>28671</v>
      </c>
      <c r="E44" s="103">
        <f>SUM(C44:D44)</f>
        <v>45301</v>
      </c>
      <c r="F44" s="103">
        <v>37256</v>
      </c>
      <c r="G44" s="103">
        <v>94180</v>
      </c>
      <c r="H44" s="103">
        <f t="shared" si="22"/>
        <v>131436</v>
      </c>
      <c r="I44" s="103">
        <v>15628</v>
      </c>
      <c r="J44" s="103">
        <v>38812</v>
      </c>
      <c r="K44" s="103">
        <f t="shared" si="23"/>
        <v>54440</v>
      </c>
      <c r="L44" s="103">
        <f t="shared" si="24"/>
        <v>69514</v>
      </c>
      <c r="M44" s="103">
        <f t="shared" si="24"/>
        <v>161663</v>
      </c>
      <c r="N44" s="103">
        <f t="shared" si="25"/>
        <v>231177</v>
      </c>
      <c r="O44" s="396"/>
    </row>
    <row r="45" spans="1:15" s="160" customFormat="1" ht="11.25" customHeight="1">
      <c r="A45" s="88" t="s">
        <v>66</v>
      </c>
      <c r="B45" s="89"/>
      <c r="C45" s="101">
        <v>52587</v>
      </c>
      <c r="D45" s="101">
        <v>53550</v>
      </c>
      <c r="E45" s="101">
        <f>SUM(C45:D45)</f>
        <v>106137</v>
      </c>
      <c r="F45" s="101">
        <v>75438</v>
      </c>
      <c r="G45" s="101">
        <v>75652</v>
      </c>
      <c r="H45" s="101">
        <f t="shared" si="22"/>
        <v>151090</v>
      </c>
      <c r="I45" s="101">
        <v>61821</v>
      </c>
      <c r="J45" s="101">
        <v>61774</v>
      </c>
      <c r="K45" s="101">
        <f t="shared" si="23"/>
        <v>123595</v>
      </c>
      <c r="L45" s="101">
        <f t="shared" si="24"/>
        <v>189846</v>
      </c>
      <c r="M45" s="101">
        <f t="shared" si="24"/>
        <v>190976</v>
      </c>
      <c r="N45" s="101">
        <f t="shared" si="25"/>
        <v>380822</v>
      </c>
      <c r="O45" s="396"/>
    </row>
    <row r="46" spans="1:15" s="160" customFormat="1" ht="11.25" customHeight="1">
      <c r="A46" s="88" t="s">
        <v>67</v>
      </c>
      <c r="B46" s="89"/>
      <c r="C46" s="101">
        <v>24771</v>
      </c>
      <c r="D46" s="101">
        <v>47356</v>
      </c>
      <c r="E46" s="101">
        <f t="shared" ref="E46" si="26">SUM(C46:D46)</f>
        <v>72127</v>
      </c>
      <c r="F46" s="101">
        <v>67631</v>
      </c>
      <c r="G46" s="101">
        <v>173496</v>
      </c>
      <c r="H46" s="101">
        <f t="shared" si="22"/>
        <v>241127</v>
      </c>
      <c r="I46" s="101">
        <v>40534</v>
      </c>
      <c r="J46" s="101">
        <v>99825</v>
      </c>
      <c r="K46" s="101">
        <f t="shared" si="23"/>
        <v>140359</v>
      </c>
      <c r="L46" s="101">
        <f t="shared" si="25"/>
        <v>132936</v>
      </c>
      <c r="M46" s="101">
        <f t="shared" si="25"/>
        <v>320677</v>
      </c>
      <c r="N46" s="101">
        <f t="shared" si="25"/>
        <v>453613</v>
      </c>
      <c r="O46" s="396"/>
    </row>
    <row r="47" spans="1:15" s="160" customFormat="1" ht="11.25" customHeight="1">
      <c r="A47" s="98" t="s">
        <v>68</v>
      </c>
      <c r="B47" s="89"/>
      <c r="C47" s="101">
        <f>SUM(C48:C49)</f>
        <v>19111</v>
      </c>
      <c r="D47" s="101">
        <f t="shared" ref="D47:F47" si="27">SUM(D48:D49)</f>
        <v>56162</v>
      </c>
      <c r="E47" s="101">
        <f t="shared" si="27"/>
        <v>75273</v>
      </c>
      <c r="F47" s="101">
        <f t="shared" si="27"/>
        <v>68992</v>
      </c>
      <c r="G47" s="101">
        <f t="shared" ref="G47" si="28">SUM(G48:G49)</f>
        <v>303178</v>
      </c>
      <c r="H47" s="101">
        <f t="shared" ref="H47:I47" si="29">SUM(H48:H49)</f>
        <v>372170</v>
      </c>
      <c r="I47" s="101">
        <f t="shared" si="29"/>
        <v>41816</v>
      </c>
      <c r="J47" s="101">
        <f t="shared" ref="J47" si="30">SUM(J48:J49)</f>
        <v>152265</v>
      </c>
      <c r="K47" s="101">
        <f t="shared" ref="K47:L47" si="31">SUM(K48:K49)</f>
        <v>194081</v>
      </c>
      <c r="L47" s="101">
        <f t="shared" si="31"/>
        <v>129919</v>
      </c>
      <c r="M47" s="101">
        <f t="shared" ref="M47" si="32">SUM(M48:M49)</f>
        <v>511605</v>
      </c>
      <c r="N47" s="101">
        <f t="shared" ref="N47" si="33">SUM(N48:N49)</f>
        <v>641524</v>
      </c>
      <c r="O47" s="396"/>
    </row>
    <row r="48" spans="1:15" s="160" customFormat="1" ht="11.25" customHeight="1">
      <c r="A48" s="88"/>
      <c r="B48" s="89" t="s">
        <v>69</v>
      </c>
      <c r="C48" s="103">
        <v>9546</v>
      </c>
      <c r="D48" s="103">
        <v>28561</v>
      </c>
      <c r="E48" s="103">
        <f>SUM(C48:D48)</f>
        <v>38107</v>
      </c>
      <c r="F48" s="103">
        <v>24689</v>
      </c>
      <c r="G48" s="103">
        <v>116764</v>
      </c>
      <c r="H48" s="103">
        <f>SUM(F48:G48)</f>
        <v>141453</v>
      </c>
      <c r="I48" s="103">
        <v>16416</v>
      </c>
      <c r="J48" s="103">
        <v>66377</v>
      </c>
      <c r="K48" s="103">
        <f>SUM(I48:J48)</f>
        <v>82793</v>
      </c>
      <c r="L48" s="103">
        <f t="shared" ref="L48:N50" si="34">SUM(C48,F48,I48)</f>
        <v>50651</v>
      </c>
      <c r="M48" s="103">
        <f t="shared" si="34"/>
        <v>211702</v>
      </c>
      <c r="N48" s="103">
        <f t="shared" si="34"/>
        <v>262353</v>
      </c>
      <c r="O48" s="396"/>
    </row>
    <row r="49" spans="1:15" s="160" customFormat="1" ht="11.25" customHeight="1">
      <c r="A49" s="88"/>
      <c r="B49" s="89" t="s">
        <v>70</v>
      </c>
      <c r="C49" s="103">
        <v>9565</v>
      </c>
      <c r="D49" s="103">
        <v>27601</v>
      </c>
      <c r="E49" s="103">
        <f>SUM(C49:D49)</f>
        <v>37166</v>
      </c>
      <c r="F49" s="103">
        <v>44303</v>
      </c>
      <c r="G49" s="103">
        <v>186414</v>
      </c>
      <c r="H49" s="103">
        <f>SUM(F49:G49)</f>
        <v>230717</v>
      </c>
      <c r="I49" s="103">
        <v>25400</v>
      </c>
      <c r="J49" s="103">
        <v>85888</v>
      </c>
      <c r="K49" s="103">
        <f>SUM(I49:J49)</f>
        <v>111288</v>
      </c>
      <c r="L49" s="103">
        <f t="shared" si="34"/>
        <v>79268</v>
      </c>
      <c r="M49" s="103">
        <f t="shared" si="34"/>
        <v>299903</v>
      </c>
      <c r="N49" s="103">
        <f t="shared" si="34"/>
        <v>379171</v>
      </c>
      <c r="O49" s="396"/>
    </row>
    <row r="50" spans="1:15" s="160" customFormat="1" ht="11.25" customHeight="1">
      <c r="A50" s="88" t="s">
        <v>71</v>
      </c>
      <c r="B50" s="89"/>
      <c r="C50" s="101">
        <v>5943</v>
      </c>
      <c r="D50" s="101">
        <v>5074</v>
      </c>
      <c r="E50" s="101">
        <f>SUM(C50:D50)</f>
        <v>11017</v>
      </c>
      <c r="F50" s="101">
        <v>14624</v>
      </c>
      <c r="G50" s="101">
        <v>13292</v>
      </c>
      <c r="H50" s="101">
        <f>SUM(F50:G50)</f>
        <v>27916</v>
      </c>
      <c r="I50" s="101">
        <v>7607</v>
      </c>
      <c r="J50" s="101">
        <v>7171</v>
      </c>
      <c r="K50" s="101">
        <f>SUM(I50:J50)</f>
        <v>14778</v>
      </c>
      <c r="L50" s="101">
        <f t="shared" si="34"/>
        <v>28174</v>
      </c>
      <c r="M50" s="101">
        <f t="shared" si="34"/>
        <v>25537</v>
      </c>
      <c r="N50" s="101">
        <f t="shared" si="34"/>
        <v>53711</v>
      </c>
      <c r="O50" s="396"/>
    </row>
    <row r="51" spans="1:15" s="160" customFormat="1" ht="11.25" customHeight="1">
      <c r="A51" s="88" t="s">
        <v>72</v>
      </c>
      <c r="B51" s="89"/>
      <c r="C51" s="101">
        <f>SUM(C52:C54)</f>
        <v>9759</v>
      </c>
      <c r="D51" s="101">
        <f t="shared" ref="D51:N51" si="35">SUM(D52:D54)</f>
        <v>15324</v>
      </c>
      <c r="E51" s="101">
        <f t="shared" si="35"/>
        <v>25083</v>
      </c>
      <c r="F51" s="101">
        <f t="shared" si="35"/>
        <v>10901</v>
      </c>
      <c r="G51" s="101">
        <f t="shared" si="35"/>
        <v>19886</v>
      </c>
      <c r="H51" s="101">
        <f t="shared" si="35"/>
        <v>30787</v>
      </c>
      <c r="I51" s="101">
        <f t="shared" si="35"/>
        <v>7374</v>
      </c>
      <c r="J51" s="101">
        <f t="shared" si="35"/>
        <v>12895</v>
      </c>
      <c r="K51" s="101">
        <f t="shared" si="35"/>
        <v>20269</v>
      </c>
      <c r="L51" s="101">
        <f t="shared" si="35"/>
        <v>28034</v>
      </c>
      <c r="M51" s="101">
        <f t="shared" si="35"/>
        <v>48105</v>
      </c>
      <c r="N51" s="101">
        <f t="shared" si="35"/>
        <v>76139</v>
      </c>
      <c r="O51" s="396"/>
    </row>
    <row r="52" spans="1:15" s="160" customFormat="1" ht="11.25" customHeight="1">
      <c r="A52" s="88"/>
      <c r="B52" s="89" t="s">
        <v>73</v>
      </c>
      <c r="C52" s="103">
        <v>8644</v>
      </c>
      <c r="D52" s="103">
        <v>13389</v>
      </c>
      <c r="E52" s="103">
        <f>SUM(C52:D52)</f>
        <v>22033</v>
      </c>
      <c r="F52" s="103">
        <v>5952</v>
      </c>
      <c r="G52" s="103">
        <v>8151</v>
      </c>
      <c r="H52" s="103">
        <f>SUM(F52:G52)</f>
        <v>14103</v>
      </c>
      <c r="I52" s="103">
        <v>4858</v>
      </c>
      <c r="J52" s="103">
        <v>6877</v>
      </c>
      <c r="K52" s="103">
        <f>SUM(I52:J52)</f>
        <v>11735</v>
      </c>
      <c r="L52" s="103">
        <f t="shared" ref="L52:N56" si="36">SUM(C52,F52,I52)</f>
        <v>19454</v>
      </c>
      <c r="M52" s="103">
        <f t="shared" si="36"/>
        <v>28417</v>
      </c>
      <c r="N52" s="103">
        <f t="shared" si="36"/>
        <v>47871</v>
      </c>
      <c r="O52" s="396"/>
    </row>
    <row r="53" spans="1:15" s="160" customFormat="1" ht="11.25" customHeight="1">
      <c r="A53" s="88"/>
      <c r="B53" s="89" t="s">
        <v>74</v>
      </c>
      <c r="C53" s="103">
        <v>175</v>
      </c>
      <c r="D53" s="103">
        <v>53</v>
      </c>
      <c r="E53" s="103">
        <f>SUM(C53:D53)</f>
        <v>228</v>
      </c>
      <c r="F53" s="103">
        <v>1049</v>
      </c>
      <c r="G53" s="103">
        <v>428</v>
      </c>
      <c r="H53" s="103">
        <f>SUM(F53:G53)</f>
        <v>1477</v>
      </c>
      <c r="I53" s="103">
        <v>345</v>
      </c>
      <c r="J53" s="103">
        <v>120</v>
      </c>
      <c r="K53" s="103">
        <f>SUM(I53:J53)</f>
        <v>465</v>
      </c>
      <c r="L53" s="103">
        <f t="shared" si="36"/>
        <v>1569</v>
      </c>
      <c r="M53" s="103">
        <f t="shared" si="36"/>
        <v>601</v>
      </c>
      <c r="N53" s="103">
        <f t="shared" si="36"/>
        <v>2170</v>
      </c>
      <c r="O53" s="396"/>
    </row>
    <row r="54" spans="1:15" s="160" customFormat="1" ht="11.25" customHeight="1">
      <c r="A54" s="88"/>
      <c r="B54" s="89" t="s">
        <v>75</v>
      </c>
      <c r="C54" s="103">
        <v>940</v>
      </c>
      <c r="D54" s="103">
        <v>1882</v>
      </c>
      <c r="E54" s="103">
        <f>SUM(C54:D54)</f>
        <v>2822</v>
      </c>
      <c r="F54" s="103">
        <v>3900</v>
      </c>
      <c r="G54" s="103">
        <v>11307</v>
      </c>
      <c r="H54" s="103">
        <f>SUM(F54:G54)</f>
        <v>15207</v>
      </c>
      <c r="I54" s="103">
        <v>2171</v>
      </c>
      <c r="J54" s="103">
        <v>5898</v>
      </c>
      <c r="K54" s="103">
        <f>SUM(I54:J54)</f>
        <v>8069</v>
      </c>
      <c r="L54" s="103">
        <f t="shared" si="36"/>
        <v>7011</v>
      </c>
      <c r="M54" s="103">
        <f t="shared" si="36"/>
        <v>19087</v>
      </c>
      <c r="N54" s="103">
        <f t="shared" si="36"/>
        <v>26098</v>
      </c>
      <c r="O54" s="396"/>
    </row>
    <row r="55" spans="1:15" s="160" customFormat="1" ht="11.25" customHeight="1">
      <c r="A55" s="88" t="s">
        <v>76</v>
      </c>
      <c r="B55" s="89"/>
      <c r="C55" s="101">
        <v>164</v>
      </c>
      <c r="D55" s="101">
        <v>389</v>
      </c>
      <c r="E55" s="101">
        <f>SUM(C55:D55)</f>
        <v>553</v>
      </c>
      <c r="F55" s="101">
        <v>864</v>
      </c>
      <c r="G55" s="101">
        <v>2951</v>
      </c>
      <c r="H55" s="101">
        <f>SUM(F55:G55)</f>
        <v>3815</v>
      </c>
      <c r="I55" s="101">
        <v>180</v>
      </c>
      <c r="J55" s="101">
        <v>272</v>
      </c>
      <c r="K55" s="101">
        <f>SUM(I55:J55)</f>
        <v>452</v>
      </c>
      <c r="L55" s="101">
        <f t="shared" si="36"/>
        <v>1208</v>
      </c>
      <c r="M55" s="101">
        <f t="shared" si="36"/>
        <v>3612</v>
      </c>
      <c r="N55" s="101">
        <f t="shared" si="36"/>
        <v>4820</v>
      </c>
      <c r="O55" s="396"/>
    </row>
    <row r="56" spans="1:15" s="160" customFormat="1" ht="11.25" customHeight="1">
      <c r="A56" s="88" t="s">
        <v>77</v>
      </c>
      <c r="B56" s="89"/>
      <c r="C56" s="101">
        <v>1232</v>
      </c>
      <c r="D56" s="101">
        <v>1497</v>
      </c>
      <c r="E56" s="101">
        <f>SUM(C56:D56)</f>
        <v>2729</v>
      </c>
      <c r="F56" s="101">
        <v>62</v>
      </c>
      <c r="G56" s="101">
        <v>22</v>
      </c>
      <c r="H56" s="101">
        <f>SUM(F56:G56)</f>
        <v>84</v>
      </c>
      <c r="I56" s="101">
        <v>310</v>
      </c>
      <c r="J56" s="101">
        <v>193</v>
      </c>
      <c r="K56" s="101">
        <f>SUM(I56:J56)</f>
        <v>503</v>
      </c>
      <c r="L56" s="101">
        <f t="shared" si="36"/>
        <v>1604</v>
      </c>
      <c r="M56" s="101">
        <f t="shared" si="36"/>
        <v>1712</v>
      </c>
      <c r="N56" s="101">
        <f t="shared" si="36"/>
        <v>3316</v>
      </c>
      <c r="O56" s="396"/>
    </row>
    <row r="57" spans="1:15" s="160" customFormat="1" ht="11.25" customHeight="1">
      <c r="A57" s="25"/>
      <c r="B57" s="25"/>
      <c r="C57" s="103"/>
      <c r="D57" s="103"/>
      <c r="E57" s="103"/>
      <c r="F57" s="103"/>
      <c r="G57" s="103"/>
      <c r="H57" s="103"/>
      <c r="I57" s="103"/>
      <c r="J57" s="103"/>
      <c r="K57" s="103"/>
      <c r="L57" s="103"/>
      <c r="M57" s="103"/>
      <c r="N57" s="103"/>
    </row>
    <row r="58" spans="1:15" s="160" customFormat="1" ht="11.25" customHeight="1">
      <c r="A58" s="88" t="s">
        <v>78</v>
      </c>
      <c r="B58" s="88"/>
      <c r="C58" s="101">
        <v>312489</v>
      </c>
      <c r="D58" s="101">
        <v>330709</v>
      </c>
      <c r="E58" s="101">
        <f>SUM(C58:D58)</f>
        <v>643198</v>
      </c>
      <c r="F58" s="101">
        <v>1230459</v>
      </c>
      <c r="G58" s="101">
        <v>1177075</v>
      </c>
      <c r="H58" s="101">
        <f>SUM(F58:G58)</f>
        <v>2407534</v>
      </c>
      <c r="I58" s="101">
        <v>541894</v>
      </c>
      <c r="J58" s="101">
        <v>559546</v>
      </c>
      <c r="K58" s="101">
        <f>SUM(I58:J58)</f>
        <v>1101440</v>
      </c>
      <c r="L58" s="101">
        <f>SUM(C58,F58,I58)</f>
        <v>2084842</v>
      </c>
      <c r="M58" s="101">
        <f>SUM(D58,G58,J58)</f>
        <v>2067330</v>
      </c>
      <c r="N58" s="101">
        <f>SUM(E58,H58,K58)</f>
        <v>4152172</v>
      </c>
      <c r="O58" s="396"/>
    </row>
    <row r="59" spans="1:15" s="160" customFormat="1" ht="11.25" customHeight="1">
      <c r="A59" s="88"/>
      <c r="B59" s="89"/>
      <c r="C59" s="101"/>
      <c r="D59" s="91"/>
      <c r="E59" s="101"/>
      <c r="F59" s="91"/>
      <c r="G59" s="91"/>
      <c r="H59" s="101"/>
      <c r="I59" s="91"/>
      <c r="J59" s="91"/>
      <c r="K59" s="101"/>
      <c r="L59" s="91"/>
      <c r="M59" s="91"/>
      <c r="N59" s="101"/>
    </row>
    <row r="60" spans="1:15" s="160" customFormat="1" ht="11.25" customHeight="1">
      <c r="A60" s="89"/>
      <c r="B60" s="89" t="s">
        <v>79</v>
      </c>
      <c r="C60" s="103">
        <f t="shared" ref="C60:N60" si="37">SUM(C14)</f>
        <v>94</v>
      </c>
      <c r="D60" s="103">
        <f t="shared" si="37"/>
        <v>59</v>
      </c>
      <c r="E60" s="103">
        <f t="shared" si="37"/>
        <v>153</v>
      </c>
      <c r="F60" s="103">
        <f t="shared" si="37"/>
        <v>9164</v>
      </c>
      <c r="G60" s="103">
        <f t="shared" si="37"/>
        <v>5112</v>
      </c>
      <c r="H60" s="103">
        <f t="shared" si="37"/>
        <v>14276</v>
      </c>
      <c r="I60" s="103">
        <f t="shared" si="37"/>
        <v>3095</v>
      </c>
      <c r="J60" s="103">
        <f t="shared" si="37"/>
        <v>1028</v>
      </c>
      <c r="K60" s="103">
        <f t="shared" si="37"/>
        <v>4123</v>
      </c>
      <c r="L60" s="103">
        <f t="shared" si="37"/>
        <v>12353</v>
      </c>
      <c r="M60" s="103">
        <f t="shared" si="37"/>
        <v>6199</v>
      </c>
      <c r="N60" s="103">
        <f t="shared" si="37"/>
        <v>18552</v>
      </c>
      <c r="O60" s="396"/>
    </row>
    <row r="61" spans="1:15" s="160" customFormat="1" ht="11.25" customHeight="1">
      <c r="A61" s="25"/>
      <c r="B61" s="25" t="s">
        <v>80</v>
      </c>
      <c r="C61" s="103">
        <f t="shared" ref="C61:N61" si="38">SUM(C15:C19)</f>
        <v>28697</v>
      </c>
      <c r="D61" s="103">
        <f t="shared" si="38"/>
        <v>8471</v>
      </c>
      <c r="E61" s="103">
        <f t="shared" si="38"/>
        <v>37168</v>
      </c>
      <c r="F61" s="103">
        <f t="shared" si="38"/>
        <v>406185</v>
      </c>
      <c r="G61" s="103">
        <f t="shared" si="38"/>
        <v>102455</v>
      </c>
      <c r="H61" s="103">
        <f t="shared" si="38"/>
        <v>508640</v>
      </c>
      <c r="I61" s="103">
        <f t="shared" si="38"/>
        <v>169539</v>
      </c>
      <c r="J61" s="103">
        <f t="shared" si="38"/>
        <v>36039</v>
      </c>
      <c r="K61" s="103">
        <f t="shared" si="38"/>
        <v>205578</v>
      </c>
      <c r="L61" s="103">
        <f t="shared" si="38"/>
        <v>604421</v>
      </c>
      <c r="M61" s="103">
        <f t="shared" si="38"/>
        <v>146965</v>
      </c>
      <c r="N61" s="103">
        <f t="shared" si="38"/>
        <v>751386</v>
      </c>
      <c r="O61" s="396"/>
    </row>
    <row r="62" spans="1:15" s="160" customFormat="1" ht="11.25" customHeight="1">
      <c r="A62" s="25"/>
      <c r="B62" s="25" t="s">
        <v>81</v>
      </c>
      <c r="C62" s="103">
        <f>SUM(C20,C24,C28,C29,C34,C35,C36,C40,C45,C46,C47,C50,C51,C55,C56)</f>
        <v>283698</v>
      </c>
      <c r="D62" s="103">
        <f>SUM(D20,D24,D28,D29,D34,D35,D36,D40,D45,D46,D47,D50,D51,D55,D56)</f>
        <v>322179</v>
      </c>
      <c r="E62" s="103">
        <f t="shared" ref="E62:N62" si="39">SUM(E20,E24,E28,E29,E34,E35,E36,E40,E45,E46,E47,E50,E51,E55,E56)</f>
        <v>605877</v>
      </c>
      <c r="F62" s="103">
        <f t="shared" si="39"/>
        <v>815110</v>
      </c>
      <c r="G62" s="103">
        <f t="shared" si="39"/>
        <v>1069508</v>
      </c>
      <c r="H62" s="103">
        <f t="shared" si="39"/>
        <v>1884618</v>
      </c>
      <c r="I62" s="103">
        <f t="shared" si="39"/>
        <v>369260</v>
      </c>
      <c r="J62" s="103">
        <f t="shared" si="39"/>
        <v>522479</v>
      </c>
      <c r="K62" s="103">
        <f t="shared" si="39"/>
        <v>891739</v>
      </c>
      <c r="L62" s="103">
        <f t="shared" si="39"/>
        <v>1468068</v>
      </c>
      <c r="M62" s="103">
        <f t="shared" si="39"/>
        <v>1914166</v>
      </c>
      <c r="N62" s="103">
        <f t="shared" si="39"/>
        <v>3382234</v>
      </c>
      <c r="O62" s="396"/>
    </row>
    <row r="63" spans="1:15" s="160" customFormat="1" ht="11.25" customHeight="1">
      <c r="A63" s="64"/>
      <c r="B63" s="64"/>
      <c r="C63" s="106"/>
      <c r="D63" s="108"/>
      <c r="E63" s="108"/>
      <c r="F63" s="108"/>
      <c r="G63" s="108"/>
      <c r="H63" s="108"/>
      <c r="I63" s="108"/>
      <c r="J63" s="108"/>
      <c r="K63" s="108"/>
      <c r="L63" s="108"/>
      <c r="M63" s="108"/>
      <c r="N63" s="117"/>
    </row>
    <row r="64" spans="1:15" s="160" customFormat="1" ht="11.25" customHeight="1">
      <c r="A64" s="69" t="s">
        <v>189</v>
      </c>
      <c r="B64" s="88"/>
      <c r="C64" s="25"/>
      <c r="D64" s="112"/>
      <c r="E64" s="112"/>
      <c r="F64" s="112"/>
      <c r="G64" s="112"/>
      <c r="H64" s="112"/>
      <c r="I64" s="112"/>
      <c r="J64" s="25"/>
      <c r="K64" s="25"/>
      <c r="L64" s="25"/>
      <c r="M64" s="25"/>
      <c r="N64" s="25"/>
    </row>
    <row r="65" spans="1:14" s="160" customFormat="1" ht="11.25" customHeight="1">
      <c r="A65" s="111"/>
      <c r="B65" s="88"/>
      <c r="C65" s="25"/>
      <c r="D65" s="112"/>
      <c r="E65" s="112"/>
      <c r="F65" s="112"/>
      <c r="G65" s="112"/>
      <c r="H65" s="112"/>
      <c r="I65" s="112"/>
      <c r="J65" s="25"/>
      <c r="K65" s="25"/>
      <c r="L65" s="25"/>
      <c r="M65" s="25"/>
      <c r="N65" s="25"/>
    </row>
    <row r="66" spans="1:14" s="160" customFormat="1" ht="11.25" customHeight="1">
      <c r="A66" s="76" t="s">
        <v>201</v>
      </c>
      <c r="B66" s="77"/>
      <c r="C66" s="77"/>
      <c r="D66" s="77"/>
      <c r="E66" s="77"/>
      <c r="F66" s="77"/>
      <c r="G66" s="77"/>
      <c r="H66" s="77"/>
      <c r="I66" s="77"/>
      <c r="J66" s="77"/>
      <c r="K66" s="77"/>
      <c r="L66" s="77"/>
      <c r="M66" s="77"/>
      <c r="N66" s="77"/>
    </row>
    <row r="67" spans="1:14" s="160" customFormat="1" ht="11.25" customHeight="1">
      <c r="A67" s="82"/>
      <c r="B67" s="83"/>
      <c r="C67" s="83"/>
      <c r="D67" s="83"/>
      <c r="E67" s="83"/>
      <c r="F67" s="83"/>
      <c r="G67" s="83"/>
      <c r="H67" s="83"/>
      <c r="I67" s="83"/>
      <c r="J67" s="83"/>
      <c r="K67" s="83"/>
      <c r="L67" s="83"/>
      <c r="M67" s="83"/>
      <c r="N67" s="83"/>
    </row>
    <row r="68" spans="1:14" s="160" customFormat="1" ht="11.25" customHeight="1">
      <c r="A68" s="515" t="s">
        <v>33</v>
      </c>
      <c r="B68" s="493"/>
      <c r="C68" s="520" t="s">
        <v>9</v>
      </c>
      <c r="D68" s="521"/>
      <c r="E68" s="522"/>
      <c r="F68" s="520" t="s">
        <v>24</v>
      </c>
      <c r="G68" s="521"/>
      <c r="H68" s="522"/>
      <c r="I68" s="520" t="s">
        <v>25</v>
      </c>
      <c r="J68" s="521"/>
      <c r="K68" s="522"/>
      <c r="L68" s="520" t="s">
        <v>26</v>
      </c>
      <c r="M68" s="521"/>
      <c r="N68" s="521"/>
    </row>
    <row r="69" spans="1:14" s="160" customFormat="1" ht="11.25" customHeight="1">
      <c r="A69" s="516"/>
      <c r="B69" s="517"/>
      <c r="C69" s="523"/>
      <c r="D69" s="524"/>
      <c r="E69" s="525"/>
      <c r="F69" s="523"/>
      <c r="G69" s="524"/>
      <c r="H69" s="525"/>
      <c r="I69" s="523"/>
      <c r="J69" s="524"/>
      <c r="K69" s="525"/>
      <c r="L69" s="523"/>
      <c r="M69" s="524"/>
      <c r="N69" s="524"/>
    </row>
    <row r="70" spans="1:14" s="160" customFormat="1" ht="11.25" customHeight="1">
      <c r="A70" s="516"/>
      <c r="B70" s="517"/>
      <c r="C70" s="511" t="s">
        <v>83</v>
      </c>
      <c r="D70" s="511" t="s">
        <v>82</v>
      </c>
      <c r="E70" s="511" t="s">
        <v>84</v>
      </c>
      <c r="F70" s="511" t="s">
        <v>83</v>
      </c>
      <c r="G70" s="511" t="s">
        <v>82</v>
      </c>
      <c r="H70" s="511" t="s">
        <v>84</v>
      </c>
      <c r="I70" s="511" t="s">
        <v>83</v>
      </c>
      <c r="J70" s="511" t="s">
        <v>82</v>
      </c>
      <c r="K70" s="511" t="s">
        <v>84</v>
      </c>
      <c r="L70" s="511" t="s">
        <v>83</v>
      </c>
      <c r="M70" s="511" t="s">
        <v>82</v>
      </c>
      <c r="N70" s="513" t="s">
        <v>84</v>
      </c>
    </row>
    <row r="71" spans="1:14" s="160" customFormat="1" ht="11.25" customHeight="1">
      <c r="A71" s="518"/>
      <c r="B71" s="519"/>
      <c r="C71" s="512"/>
      <c r="D71" s="512"/>
      <c r="E71" s="512"/>
      <c r="F71" s="512"/>
      <c r="G71" s="512"/>
      <c r="H71" s="512"/>
      <c r="I71" s="512"/>
      <c r="J71" s="512"/>
      <c r="K71" s="512"/>
      <c r="L71" s="512"/>
      <c r="M71" s="512"/>
      <c r="N71" s="514"/>
    </row>
    <row r="72" spans="1:14" s="160" customFormat="1" ht="11.25" customHeight="1">
      <c r="A72" s="457"/>
      <c r="B72" s="457"/>
      <c r="C72" s="47"/>
      <c r="D72" s="46"/>
      <c r="E72" s="46"/>
      <c r="F72" s="46"/>
      <c r="G72" s="46"/>
      <c r="H72" s="46"/>
      <c r="I72" s="46"/>
      <c r="J72" s="46"/>
      <c r="K72" s="46"/>
      <c r="L72" s="46"/>
      <c r="M72" s="46"/>
      <c r="N72" s="47"/>
    </row>
    <row r="73" spans="1:14" s="160" customFormat="1" ht="11.25" customHeight="1">
      <c r="A73" s="118" t="s">
        <v>35</v>
      </c>
      <c r="B73" s="118"/>
      <c r="C73" s="118">
        <f t="shared" ref="C73:C115" si="40">C14/E14*100</f>
        <v>61.437908496732028</v>
      </c>
      <c r="D73" s="118">
        <f t="shared" ref="D73:D115" si="41">D14/E14*100</f>
        <v>38.562091503267979</v>
      </c>
      <c r="E73" s="118">
        <v>100</v>
      </c>
      <c r="F73" s="118">
        <f t="shared" ref="F73:F115" si="42">F14/H14*100</f>
        <v>64.191650322219104</v>
      </c>
      <c r="G73" s="118">
        <f t="shared" ref="G73:G115" si="43">G14/H14*100</f>
        <v>35.808349677780896</v>
      </c>
      <c r="H73" s="118">
        <v>100</v>
      </c>
      <c r="I73" s="118">
        <f t="shared" ref="I73:I115" si="44">I14/K14*100</f>
        <v>75.066699005578457</v>
      </c>
      <c r="J73" s="118">
        <f t="shared" ref="J73:J115" si="45">J14/K14*100</f>
        <v>24.933300994421536</v>
      </c>
      <c r="K73" s="118">
        <v>100</v>
      </c>
      <c r="L73" s="118">
        <f t="shared" ref="L73:L115" si="46">L14/N14*100</f>
        <v>66.585812850366537</v>
      </c>
      <c r="M73" s="118">
        <f>M14/N14*100</f>
        <v>33.414187149633463</v>
      </c>
      <c r="N73" s="118">
        <v>100</v>
      </c>
    </row>
    <row r="74" spans="1:14" s="160" customFormat="1" ht="11.25" customHeight="1">
      <c r="A74" s="118" t="s">
        <v>36</v>
      </c>
      <c r="B74" s="118"/>
      <c r="C74" s="118">
        <f t="shared" si="40"/>
        <v>42.5</v>
      </c>
      <c r="D74" s="118">
        <f t="shared" si="41"/>
        <v>57.499999999999993</v>
      </c>
      <c r="E74" s="118">
        <v>100</v>
      </c>
      <c r="F74" s="118">
        <f t="shared" si="42"/>
        <v>73.456790123456798</v>
      </c>
      <c r="G74" s="118">
        <f t="shared" si="43"/>
        <v>26.543209876543212</v>
      </c>
      <c r="H74" s="118">
        <v>100</v>
      </c>
      <c r="I74" s="118">
        <f t="shared" si="44"/>
        <v>93.015521064301552</v>
      </c>
      <c r="J74" s="118">
        <f t="shared" si="45"/>
        <v>6.9844789356984478</v>
      </c>
      <c r="K74" s="118">
        <v>100</v>
      </c>
      <c r="L74" s="118">
        <f t="shared" si="46"/>
        <v>87.29957805907172</v>
      </c>
      <c r="M74" s="118">
        <f t="shared" ref="M74:M121" si="47">M15/N15*100</f>
        <v>12.700421940928269</v>
      </c>
      <c r="N74" s="118">
        <v>100</v>
      </c>
    </row>
    <row r="75" spans="1:14" s="160" customFormat="1" ht="11.25" customHeight="1">
      <c r="A75" s="118" t="s">
        <v>37</v>
      </c>
      <c r="B75" s="118"/>
      <c r="C75" s="118">
        <f t="shared" si="40"/>
        <v>70.998093598179693</v>
      </c>
      <c r="D75" s="118">
        <f t="shared" si="41"/>
        <v>29.001906401820303</v>
      </c>
      <c r="E75" s="118">
        <v>100</v>
      </c>
      <c r="F75" s="118">
        <f t="shared" si="42"/>
        <v>76.366849698128888</v>
      </c>
      <c r="G75" s="118">
        <f t="shared" si="43"/>
        <v>23.633150301871105</v>
      </c>
      <c r="H75" s="118">
        <v>100</v>
      </c>
      <c r="I75" s="118">
        <f t="shared" si="44"/>
        <v>77.719322274232411</v>
      </c>
      <c r="J75" s="118">
        <f t="shared" si="45"/>
        <v>22.280677725767596</v>
      </c>
      <c r="K75" s="118">
        <v>100</v>
      </c>
      <c r="L75" s="118">
        <f t="shared" si="46"/>
        <v>76.533175888671209</v>
      </c>
      <c r="M75" s="118">
        <f t="shared" si="47"/>
        <v>23.466824111328791</v>
      </c>
      <c r="N75" s="118">
        <v>100</v>
      </c>
    </row>
    <row r="76" spans="1:14" s="160" customFormat="1" ht="11.25" customHeight="1">
      <c r="A76" s="118" t="s">
        <v>38</v>
      </c>
      <c r="B76" s="118"/>
      <c r="C76" s="118">
        <f t="shared" si="40"/>
        <v>69.412033859528705</v>
      </c>
      <c r="D76" s="118">
        <f t="shared" si="41"/>
        <v>30.587966140471291</v>
      </c>
      <c r="E76" s="118">
        <v>100</v>
      </c>
      <c r="F76" s="118">
        <f t="shared" si="42"/>
        <v>72.907053394858266</v>
      </c>
      <c r="G76" s="118">
        <f t="shared" si="43"/>
        <v>27.092946605141726</v>
      </c>
      <c r="H76" s="118">
        <v>100</v>
      </c>
      <c r="I76" s="118">
        <f t="shared" si="44"/>
        <v>73.934967831681448</v>
      </c>
      <c r="J76" s="118">
        <f t="shared" si="45"/>
        <v>26.065032168318552</v>
      </c>
      <c r="K76" s="118">
        <v>100</v>
      </c>
      <c r="L76" s="118">
        <f t="shared" si="46"/>
        <v>72.419891801914275</v>
      </c>
      <c r="M76" s="118">
        <f t="shared" si="47"/>
        <v>27.580108198085728</v>
      </c>
      <c r="N76" s="118">
        <v>100</v>
      </c>
    </row>
    <row r="77" spans="1:14" s="160" customFormat="1" ht="11.25" customHeight="1">
      <c r="A77" s="118" t="s">
        <v>39</v>
      </c>
      <c r="B77" s="118"/>
      <c r="C77" s="118">
        <f t="shared" si="40"/>
        <v>83.010262257696695</v>
      </c>
      <c r="D77" s="118">
        <f t="shared" si="41"/>
        <v>16.989737742303308</v>
      </c>
      <c r="E77" s="118">
        <v>100</v>
      </c>
      <c r="F77" s="118">
        <f t="shared" si="42"/>
        <v>79.550891692040011</v>
      </c>
      <c r="G77" s="118">
        <f t="shared" si="43"/>
        <v>20.449108307959982</v>
      </c>
      <c r="H77" s="118">
        <v>100</v>
      </c>
      <c r="I77" s="118">
        <f t="shared" si="44"/>
        <v>84.568877313738255</v>
      </c>
      <c r="J77" s="118">
        <f t="shared" si="45"/>
        <v>15.431122686261741</v>
      </c>
      <c r="K77" s="118">
        <v>100</v>
      </c>
      <c r="L77" s="118">
        <f t="shared" si="46"/>
        <v>81.574836911580036</v>
      </c>
      <c r="M77" s="118">
        <f t="shared" si="47"/>
        <v>18.425163088419957</v>
      </c>
      <c r="N77" s="118">
        <v>100</v>
      </c>
    </row>
    <row r="78" spans="1:14" s="160" customFormat="1" ht="11.25" customHeight="1">
      <c r="A78" s="118" t="s">
        <v>40</v>
      </c>
      <c r="B78" s="118"/>
      <c r="C78" s="118">
        <f t="shared" si="40"/>
        <v>86.283595922150141</v>
      </c>
      <c r="D78" s="118">
        <f t="shared" si="41"/>
        <v>13.716404077849861</v>
      </c>
      <c r="E78" s="118">
        <v>100</v>
      </c>
      <c r="F78" s="118">
        <f t="shared" si="42"/>
        <v>89.171466418811619</v>
      </c>
      <c r="G78" s="118">
        <f t="shared" si="43"/>
        <v>10.828533581188388</v>
      </c>
      <c r="H78" s="118">
        <v>100</v>
      </c>
      <c r="I78" s="118">
        <f t="shared" si="44"/>
        <v>91.924118382923467</v>
      </c>
      <c r="J78" s="118">
        <f t="shared" si="45"/>
        <v>8.0758816170765293</v>
      </c>
      <c r="K78" s="118">
        <v>100</v>
      </c>
      <c r="L78" s="118">
        <f t="shared" si="46"/>
        <v>89.812821404732574</v>
      </c>
      <c r="M78" s="118">
        <f t="shared" si="47"/>
        <v>10.187178595267419</v>
      </c>
      <c r="N78" s="118">
        <v>100</v>
      </c>
    </row>
    <row r="79" spans="1:14" s="160" customFormat="1" ht="11.25" customHeight="1">
      <c r="A79" s="118" t="s">
        <v>41</v>
      </c>
      <c r="B79" s="118"/>
      <c r="C79" s="118">
        <f t="shared" si="40"/>
        <v>53.183886238464517</v>
      </c>
      <c r="D79" s="118">
        <f t="shared" si="41"/>
        <v>46.81611376153549</v>
      </c>
      <c r="E79" s="118">
        <v>100</v>
      </c>
      <c r="F79" s="118">
        <f t="shared" si="42"/>
        <v>54.143670257703668</v>
      </c>
      <c r="G79" s="118">
        <f t="shared" si="43"/>
        <v>45.856329742296332</v>
      </c>
      <c r="H79" s="118">
        <v>100</v>
      </c>
      <c r="I79" s="118">
        <f t="shared" si="44"/>
        <v>52.512065247685968</v>
      </c>
      <c r="J79" s="118">
        <f t="shared" si="45"/>
        <v>47.487934752314032</v>
      </c>
      <c r="K79" s="118">
        <v>100</v>
      </c>
      <c r="L79" s="118">
        <f t="shared" si="46"/>
        <v>53.610495633616004</v>
      </c>
      <c r="M79" s="118">
        <f t="shared" si="47"/>
        <v>46.389504366383989</v>
      </c>
      <c r="N79" s="118">
        <v>100</v>
      </c>
    </row>
    <row r="80" spans="1:14" s="160" customFormat="1" ht="11.25" customHeight="1">
      <c r="A80" s="469"/>
      <c r="B80" s="469" t="s">
        <v>42</v>
      </c>
      <c r="C80" s="119">
        <f t="shared" si="40"/>
        <v>81.143456595856279</v>
      </c>
      <c r="D80" s="119">
        <f t="shared" si="41"/>
        <v>18.856543404143718</v>
      </c>
      <c r="E80" s="119">
        <v>100</v>
      </c>
      <c r="F80" s="119">
        <f t="shared" si="42"/>
        <v>81.953233937573742</v>
      </c>
      <c r="G80" s="119">
        <f t="shared" si="43"/>
        <v>18.046766062426258</v>
      </c>
      <c r="H80" s="119">
        <v>100</v>
      </c>
      <c r="I80" s="119">
        <f t="shared" si="44"/>
        <v>87.006973819595288</v>
      </c>
      <c r="J80" s="119">
        <f t="shared" si="45"/>
        <v>12.99302618040471</v>
      </c>
      <c r="K80" s="119">
        <v>100</v>
      </c>
      <c r="L80" s="119">
        <f t="shared" si="46"/>
        <v>83.40927319578833</v>
      </c>
      <c r="M80" s="118">
        <f t="shared" si="47"/>
        <v>16.590726804211677</v>
      </c>
      <c r="N80" s="118">
        <v>100</v>
      </c>
    </row>
    <row r="81" spans="1:14" s="160" customFormat="1" ht="11.25" customHeight="1">
      <c r="A81" s="469"/>
      <c r="B81" s="469" t="s">
        <v>43</v>
      </c>
      <c r="C81" s="119">
        <f t="shared" si="40"/>
        <v>60.695424836601305</v>
      </c>
      <c r="D81" s="119">
        <f t="shared" si="41"/>
        <v>39.304575163398695</v>
      </c>
      <c r="E81" s="119">
        <v>100</v>
      </c>
      <c r="F81" s="119">
        <f t="shared" si="42"/>
        <v>66.672828642837061</v>
      </c>
      <c r="G81" s="119">
        <f t="shared" si="43"/>
        <v>33.327171357162925</v>
      </c>
      <c r="H81" s="119">
        <v>100</v>
      </c>
      <c r="I81" s="119">
        <f t="shared" si="44"/>
        <v>69.39441556871752</v>
      </c>
      <c r="J81" s="119">
        <f t="shared" si="45"/>
        <v>30.605584431282484</v>
      </c>
      <c r="K81" s="119">
        <v>100</v>
      </c>
      <c r="L81" s="119">
        <f t="shared" si="46"/>
        <v>66.543437091568649</v>
      </c>
      <c r="M81" s="118">
        <f t="shared" si="47"/>
        <v>33.456562908431358</v>
      </c>
      <c r="N81" s="118">
        <v>100</v>
      </c>
    </row>
    <row r="82" spans="1:14" s="160" customFormat="1" ht="11.25" customHeight="1">
      <c r="A82" s="469"/>
      <c r="B82" s="469" t="s">
        <v>44</v>
      </c>
      <c r="C82" s="119">
        <f t="shared" si="40"/>
        <v>45.201110012439791</v>
      </c>
      <c r="D82" s="119">
        <f t="shared" si="41"/>
        <v>54.798889987560209</v>
      </c>
      <c r="E82" s="119">
        <v>100</v>
      </c>
      <c r="F82" s="119">
        <f t="shared" si="42"/>
        <v>36.149173891275133</v>
      </c>
      <c r="G82" s="119">
        <f t="shared" si="43"/>
        <v>63.850826108724867</v>
      </c>
      <c r="H82" s="119">
        <v>100</v>
      </c>
      <c r="I82" s="119">
        <f t="shared" si="44"/>
        <v>38.960539204253934</v>
      </c>
      <c r="J82" s="119">
        <f t="shared" si="45"/>
        <v>61.039460795746066</v>
      </c>
      <c r="K82" s="119">
        <v>100</v>
      </c>
      <c r="L82" s="119">
        <f t="shared" si="46"/>
        <v>38.101099653034737</v>
      </c>
      <c r="M82" s="118">
        <f t="shared" si="47"/>
        <v>61.898900346965256</v>
      </c>
      <c r="N82" s="118">
        <v>100</v>
      </c>
    </row>
    <row r="83" spans="1:14" s="160" customFormat="1" ht="11.25" customHeight="1">
      <c r="A83" s="470" t="s">
        <v>45</v>
      </c>
      <c r="B83" s="470"/>
      <c r="C83" s="118">
        <f t="shared" si="40"/>
        <v>80.663461825565079</v>
      </c>
      <c r="D83" s="118">
        <f t="shared" si="41"/>
        <v>19.336538174434921</v>
      </c>
      <c r="E83" s="118">
        <v>100</v>
      </c>
      <c r="F83" s="118">
        <f t="shared" si="42"/>
        <v>77.42275630185226</v>
      </c>
      <c r="G83" s="118">
        <f t="shared" si="43"/>
        <v>22.577243698147743</v>
      </c>
      <c r="H83" s="118">
        <v>100</v>
      </c>
      <c r="I83" s="118">
        <f t="shared" si="44"/>
        <v>82.815188926300038</v>
      </c>
      <c r="J83" s="118">
        <f t="shared" si="45"/>
        <v>17.184811073699962</v>
      </c>
      <c r="K83" s="118">
        <v>100</v>
      </c>
      <c r="L83" s="118">
        <f t="shared" si="46"/>
        <v>79.091865062673506</v>
      </c>
      <c r="M83" s="118">
        <f t="shared" si="47"/>
        <v>20.908134937326491</v>
      </c>
      <c r="N83" s="118">
        <v>100</v>
      </c>
    </row>
    <row r="84" spans="1:14" s="160" customFormat="1" ht="11.25" customHeight="1">
      <c r="A84" s="469"/>
      <c r="B84" s="469" t="s">
        <v>46</v>
      </c>
      <c r="C84" s="119">
        <f t="shared" si="40"/>
        <v>82.93423945632621</v>
      </c>
      <c r="D84" s="119">
        <f t="shared" si="41"/>
        <v>17.065760543673797</v>
      </c>
      <c r="E84" s="119">
        <v>100</v>
      </c>
      <c r="F84" s="119">
        <f t="shared" si="42"/>
        <v>85.576871621983202</v>
      </c>
      <c r="G84" s="119">
        <f t="shared" si="43"/>
        <v>14.423128378016802</v>
      </c>
      <c r="H84" s="119">
        <v>100</v>
      </c>
      <c r="I84" s="119">
        <f t="shared" si="44"/>
        <v>87.569149620481156</v>
      </c>
      <c r="J84" s="119">
        <f t="shared" si="45"/>
        <v>12.430850379518848</v>
      </c>
      <c r="K84" s="119">
        <v>100</v>
      </c>
      <c r="L84" s="119">
        <f t="shared" si="46"/>
        <v>85.545068969470023</v>
      </c>
      <c r="M84" s="118">
        <f t="shared" si="47"/>
        <v>14.454931030529977</v>
      </c>
      <c r="N84" s="118">
        <v>100</v>
      </c>
    </row>
    <row r="85" spans="1:14" s="160" customFormat="1" ht="11.25" customHeight="1">
      <c r="A85" s="469"/>
      <c r="B85" s="469" t="s">
        <v>47</v>
      </c>
      <c r="C85" s="119">
        <f t="shared" si="40"/>
        <v>78.689850384148812</v>
      </c>
      <c r="D85" s="119">
        <f t="shared" si="41"/>
        <v>21.310149615851191</v>
      </c>
      <c r="E85" s="119">
        <v>100</v>
      </c>
      <c r="F85" s="119">
        <f t="shared" si="42"/>
        <v>68.13990123369382</v>
      </c>
      <c r="G85" s="119">
        <f t="shared" si="43"/>
        <v>31.860098766306177</v>
      </c>
      <c r="H85" s="119">
        <v>100</v>
      </c>
      <c r="I85" s="119">
        <f t="shared" si="44"/>
        <v>78.914882267774132</v>
      </c>
      <c r="J85" s="119">
        <f t="shared" si="45"/>
        <v>21.085117732225864</v>
      </c>
      <c r="K85" s="119">
        <v>100</v>
      </c>
      <c r="L85" s="119">
        <f t="shared" si="46"/>
        <v>70.463151762307021</v>
      </c>
      <c r="M85" s="118">
        <f t="shared" si="47"/>
        <v>29.536848237692979</v>
      </c>
      <c r="N85" s="118">
        <v>100</v>
      </c>
    </row>
    <row r="86" spans="1:14" s="160" customFormat="1" ht="11.25" customHeight="1">
      <c r="A86" s="469"/>
      <c r="B86" s="469" t="s">
        <v>48</v>
      </c>
      <c r="C86" s="119">
        <f t="shared" si="40"/>
        <v>72.013993003498257</v>
      </c>
      <c r="D86" s="119">
        <f t="shared" si="41"/>
        <v>27.98600699650175</v>
      </c>
      <c r="E86" s="119">
        <v>100</v>
      </c>
      <c r="F86" s="119">
        <f t="shared" si="42"/>
        <v>73.071019238641014</v>
      </c>
      <c r="G86" s="119">
        <f t="shared" si="43"/>
        <v>26.928980761358982</v>
      </c>
      <c r="H86" s="119">
        <v>100</v>
      </c>
      <c r="I86" s="119">
        <f t="shared" si="44"/>
        <v>72.363439697133586</v>
      </c>
      <c r="J86" s="119">
        <f t="shared" si="45"/>
        <v>27.636560302866414</v>
      </c>
      <c r="K86" s="119">
        <v>100</v>
      </c>
      <c r="L86" s="119">
        <f t="shared" si="46"/>
        <v>72.700620832375265</v>
      </c>
      <c r="M86" s="118">
        <f t="shared" si="47"/>
        <v>27.299379167624743</v>
      </c>
      <c r="N86" s="118">
        <v>100</v>
      </c>
    </row>
    <row r="87" spans="1:14" s="160" customFormat="1" ht="11.25" customHeight="1">
      <c r="A87" s="470" t="s">
        <v>49</v>
      </c>
      <c r="B87" s="470"/>
      <c r="C87" s="118">
        <f t="shared" si="40"/>
        <v>58.834502615677842</v>
      </c>
      <c r="D87" s="118">
        <f t="shared" si="41"/>
        <v>41.165497384322151</v>
      </c>
      <c r="E87" s="118">
        <v>100</v>
      </c>
      <c r="F87" s="118">
        <f t="shared" si="42"/>
        <v>49.898167006109979</v>
      </c>
      <c r="G87" s="118">
        <f t="shared" si="43"/>
        <v>50.101832993890014</v>
      </c>
      <c r="H87" s="118">
        <v>100</v>
      </c>
      <c r="I87" s="118">
        <f t="shared" si="44"/>
        <v>50.719565545331122</v>
      </c>
      <c r="J87" s="118">
        <f t="shared" si="45"/>
        <v>49.280434454668878</v>
      </c>
      <c r="K87" s="118">
        <v>100</v>
      </c>
      <c r="L87" s="118">
        <f t="shared" si="46"/>
        <v>51.80295581661936</v>
      </c>
      <c r="M87" s="118">
        <f t="shared" si="47"/>
        <v>48.197044183380648</v>
      </c>
      <c r="N87" s="118">
        <v>100</v>
      </c>
    </row>
    <row r="88" spans="1:14" s="160" customFormat="1" ht="11.25" customHeight="1">
      <c r="A88" s="470" t="s">
        <v>50</v>
      </c>
      <c r="B88" s="470"/>
      <c r="C88" s="118">
        <f t="shared" si="40"/>
        <v>65.957572534420621</v>
      </c>
      <c r="D88" s="118">
        <f t="shared" si="41"/>
        <v>34.042427465579387</v>
      </c>
      <c r="E88" s="118">
        <v>100</v>
      </c>
      <c r="F88" s="118">
        <f t="shared" si="42"/>
        <v>71.437331737959923</v>
      </c>
      <c r="G88" s="118">
        <f t="shared" si="43"/>
        <v>28.562668262040088</v>
      </c>
      <c r="H88" s="118">
        <v>100</v>
      </c>
      <c r="I88" s="118">
        <f t="shared" si="44"/>
        <v>70.676774335310924</v>
      </c>
      <c r="J88" s="118">
        <f t="shared" si="45"/>
        <v>29.32322566468908</v>
      </c>
      <c r="K88" s="118">
        <v>100</v>
      </c>
      <c r="L88" s="118">
        <f t="shared" si="46"/>
        <v>69.761163905474731</v>
      </c>
      <c r="M88" s="118">
        <f t="shared" si="47"/>
        <v>30.238836094525272</v>
      </c>
      <c r="N88" s="118">
        <v>100</v>
      </c>
    </row>
    <row r="89" spans="1:14" s="160" customFormat="1" ht="11.25" customHeight="1">
      <c r="A89" s="469"/>
      <c r="B89" s="469" t="s">
        <v>51</v>
      </c>
      <c r="C89" s="119">
        <f t="shared" si="40"/>
        <v>54.944500504540869</v>
      </c>
      <c r="D89" s="119">
        <f t="shared" si="41"/>
        <v>45.055499495459131</v>
      </c>
      <c r="E89" s="119">
        <v>100</v>
      </c>
      <c r="F89" s="119">
        <f t="shared" si="42"/>
        <v>51.309460181721001</v>
      </c>
      <c r="G89" s="119">
        <f t="shared" si="43"/>
        <v>48.690539818278992</v>
      </c>
      <c r="H89" s="119">
        <v>100</v>
      </c>
      <c r="I89" s="119">
        <f t="shared" si="44"/>
        <v>48.522167487684733</v>
      </c>
      <c r="J89" s="119">
        <f t="shared" si="45"/>
        <v>51.477832512315267</v>
      </c>
      <c r="K89" s="119">
        <v>100</v>
      </c>
      <c r="L89" s="119">
        <f t="shared" si="46"/>
        <v>51.858254105445113</v>
      </c>
      <c r="M89" s="118">
        <f t="shared" si="47"/>
        <v>48.14174589455488</v>
      </c>
      <c r="N89" s="118">
        <v>100</v>
      </c>
    </row>
    <row r="90" spans="1:14" s="160" customFormat="1" ht="11.25" customHeight="1">
      <c r="A90" s="469"/>
      <c r="B90" s="469" t="s">
        <v>52</v>
      </c>
      <c r="C90" s="119">
        <f t="shared" si="40"/>
        <v>56.601218686526742</v>
      </c>
      <c r="D90" s="119">
        <f t="shared" si="41"/>
        <v>43.398781313473258</v>
      </c>
      <c r="E90" s="119">
        <v>100</v>
      </c>
      <c r="F90" s="119">
        <f t="shared" si="42"/>
        <v>53.31074035453598</v>
      </c>
      <c r="G90" s="119">
        <f t="shared" si="43"/>
        <v>46.689259645464027</v>
      </c>
      <c r="H90" s="119">
        <v>100</v>
      </c>
      <c r="I90" s="119">
        <f t="shared" si="44"/>
        <v>60.853909465020571</v>
      </c>
      <c r="J90" s="119">
        <f t="shared" si="45"/>
        <v>39.146090534979422</v>
      </c>
      <c r="K90" s="119">
        <v>100</v>
      </c>
      <c r="L90" s="119">
        <f t="shared" si="46"/>
        <v>56.228610540725533</v>
      </c>
      <c r="M90" s="118">
        <f t="shared" si="47"/>
        <v>43.771389459274467</v>
      </c>
      <c r="N90" s="118">
        <v>100</v>
      </c>
    </row>
    <row r="91" spans="1:14" s="160" customFormat="1" ht="11.25" customHeight="1">
      <c r="A91" s="469"/>
      <c r="B91" s="469" t="s">
        <v>53</v>
      </c>
      <c r="C91" s="119">
        <f t="shared" si="40"/>
        <v>65.622841353902828</v>
      </c>
      <c r="D91" s="119">
        <f t="shared" si="41"/>
        <v>34.377158646097165</v>
      </c>
      <c r="E91" s="119">
        <v>100</v>
      </c>
      <c r="F91" s="119">
        <f t="shared" si="42"/>
        <v>68.490225069820937</v>
      </c>
      <c r="G91" s="119">
        <f t="shared" si="43"/>
        <v>31.50977493017907</v>
      </c>
      <c r="H91" s="119">
        <v>100</v>
      </c>
      <c r="I91" s="119">
        <f t="shared" si="44"/>
        <v>72.932543042619244</v>
      </c>
      <c r="J91" s="119">
        <f t="shared" si="45"/>
        <v>27.067456957380752</v>
      </c>
      <c r="K91" s="119">
        <v>100</v>
      </c>
      <c r="L91" s="119">
        <f t="shared" si="46"/>
        <v>67.989735750163788</v>
      </c>
      <c r="M91" s="118">
        <f t="shared" si="47"/>
        <v>32.010264249836204</v>
      </c>
      <c r="N91" s="118">
        <v>100</v>
      </c>
    </row>
    <row r="92" spans="1:14" s="160" customFormat="1" ht="11.25" customHeight="1">
      <c r="A92" s="469"/>
      <c r="B92" s="469" t="s">
        <v>54</v>
      </c>
      <c r="C92" s="119">
        <f t="shared" si="40"/>
        <v>70.590619571511297</v>
      </c>
      <c r="D92" s="119">
        <f t="shared" si="41"/>
        <v>29.409380428488706</v>
      </c>
      <c r="E92" s="119">
        <v>100</v>
      </c>
      <c r="F92" s="119">
        <f t="shared" si="42"/>
        <v>74.497603158191566</v>
      </c>
      <c r="G92" s="119">
        <f t="shared" si="43"/>
        <v>25.502396841808441</v>
      </c>
      <c r="H92" s="119">
        <v>100</v>
      </c>
      <c r="I92" s="119">
        <f t="shared" si="44"/>
        <v>73.989042525437</v>
      </c>
      <c r="J92" s="119">
        <f t="shared" si="45"/>
        <v>26.010957474563007</v>
      </c>
      <c r="K92" s="119">
        <v>100</v>
      </c>
      <c r="L92" s="119">
        <f t="shared" si="46"/>
        <v>73.603045239373387</v>
      </c>
      <c r="M92" s="118">
        <f t="shared" si="47"/>
        <v>26.396954760626617</v>
      </c>
      <c r="N92" s="118">
        <v>100</v>
      </c>
    </row>
    <row r="93" spans="1:14" s="160" customFormat="1" ht="11.25" customHeight="1">
      <c r="A93" s="470" t="s">
        <v>55</v>
      </c>
      <c r="B93" s="470"/>
      <c r="C93" s="118">
        <f t="shared" si="40"/>
        <v>52.320487833117845</v>
      </c>
      <c r="D93" s="118">
        <f t="shared" si="41"/>
        <v>47.679512166882155</v>
      </c>
      <c r="E93" s="118">
        <v>100</v>
      </c>
      <c r="F93" s="118">
        <f t="shared" si="42"/>
        <v>41.975231423567678</v>
      </c>
      <c r="G93" s="118">
        <f t="shared" si="43"/>
        <v>58.024768576432329</v>
      </c>
      <c r="H93" s="118">
        <v>100</v>
      </c>
      <c r="I93" s="118">
        <f t="shared" si="44"/>
        <v>41.304466379451384</v>
      </c>
      <c r="J93" s="118">
        <f t="shared" si="45"/>
        <v>58.695533620548609</v>
      </c>
      <c r="K93" s="118">
        <v>100</v>
      </c>
      <c r="L93" s="118">
        <f t="shared" si="46"/>
        <v>46.409644266097764</v>
      </c>
      <c r="M93" s="118">
        <f t="shared" si="47"/>
        <v>53.590355733902243</v>
      </c>
      <c r="N93" s="118">
        <v>100</v>
      </c>
    </row>
    <row r="94" spans="1:14" s="160" customFormat="1" ht="11.25" customHeight="1">
      <c r="A94" s="470" t="s">
        <v>56</v>
      </c>
      <c r="B94" s="470"/>
      <c r="C94" s="118">
        <f t="shared" si="40"/>
        <v>46.885245901639344</v>
      </c>
      <c r="D94" s="118">
        <f t="shared" si="41"/>
        <v>53.114754098360649</v>
      </c>
      <c r="E94" s="118">
        <v>100</v>
      </c>
      <c r="F94" s="118">
        <f t="shared" si="42"/>
        <v>42.030292102416155</v>
      </c>
      <c r="G94" s="118">
        <f t="shared" si="43"/>
        <v>57.969707897583845</v>
      </c>
      <c r="H94" s="118">
        <v>100</v>
      </c>
      <c r="I94" s="118">
        <f t="shared" si="44"/>
        <v>47.519083969465647</v>
      </c>
      <c r="J94" s="118">
        <f t="shared" si="45"/>
        <v>52.480916030534353</v>
      </c>
      <c r="K94" s="118">
        <v>100</v>
      </c>
      <c r="L94" s="118">
        <f t="shared" si="46"/>
        <v>44.761499148211243</v>
      </c>
      <c r="M94" s="118">
        <f t="shared" si="47"/>
        <v>55.23850085178875</v>
      </c>
      <c r="N94" s="118">
        <v>100</v>
      </c>
    </row>
    <row r="95" spans="1:14" s="160" customFormat="1" ht="11.25" customHeight="1">
      <c r="A95" s="470" t="s">
        <v>57</v>
      </c>
      <c r="B95" s="470"/>
      <c r="C95" s="118">
        <f t="shared" si="40"/>
        <v>50.385622470840275</v>
      </c>
      <c r="D95" s="118">
        <f t="shared" si="41"/>
        <v>49.614377529159725</v>
      </c>
      <c r="E95" s="118">
        <v>100</v>
      </c>
      <c r="F95" s="118">
        <f t="shared" si="42"/>
        <v>50.68741915865035</v>
      </c>
      <c r="G95" s="118">
        <f t="shared" si="43"/>
        <v>49.312580841349657</v>
      </c>
      <c r="H95" s="118">
        <v>100</v>
      </c>
      <c r="I95" s="118">
        <f t="shared" si="44"/>
        <v>47.349746335086685</v>
      </c>
      <c r="J95" s="118">
        <f t="shared" si="45"/>
        <v>52.650253664913315</v>
      </c>
      <c r="K95" s="118">
        <v>100</v>
      </c>
      <c r="L95" s="118">
        <f t="shared" si="46"/>
        <v>50.059199497066217</v>
      </c>
      <c r="M95" s="118">
        <f t="shared" si="47"/>
        <v>49.940800502933783</v>
      </c>
      <c r="N95" s="118">
        <v>100</v>
      </c>
    </row>
    <row r="96" spans="1:14" s="160" customFormat="1" ht="11.25" customHeight="1">
      <c r="A96" s="469"/>
      <c r="B96" s="469" t="s">
        <v>58</v>
      </c>
      <c r="C96" s="119">
        <f t="shared" si="40"/>
        <v>50.582385396090181</v>
      </c>
      <c r="D96" s="119">
        <f t="shared" si="41"/>
        <v>49.417614603909819</v>
      </c>
      <c r="E96" s="119">
        <v>100</v>
      </c>
      <c r="F96" s="119">
        <f t="shared" si="42"/>
        <v>50.749882745607053</v>
      </c>
      <c r="G96" s="119">
        <f t="shared" si="43"/>
        <v>49.250117254392947</v>
      </c>
      <c r="H96" s="119">
        <v>100</v>
      </c>
      <c r="I96" s="119">
        <f t="shared" si="44"/>
        <v>46.257796257796258</v>
      </c>
      <c r="J96" s="119">
        <f t="shared" si="45"/>
        <v>53.742203742203742</v>
      </c>
      <c r="K96" s="119">
        <v>100</v>
      </c>
      <c r="L96" s="119">
        <f t="shared" si="46"/>
        <v>49.946937797405091</v>
      </c>
      <c r="M96" s="118">
        <f t="shared" si="47"/>
        <v>50.053062202594909</v>
      </c>
      <c r="N96" s="118">
        <v>100</v>
      </c>
    </row>
    <row r="97" spans="1:14" s="160" customFormat="1" ht="11.25" customHeight="1">
      <c r="A97" s="469"/>
      <c r="B97" s="469" t="s">
        <v>59</v>
      </c>
      <c r="C97" s="119">
        <f t="shared" si="40"/>
        <v>49.426459342340046</v>
      </c>
      <c r="D97" s="119">
        <f t="shared" si="41"/>
        <v>50.573540657659954</v>
      </c>
      <c r="E97" s="119">
        <v>100</v>
      </c>
      <c r="F97" s="119">
        <f t="shared" si="42"/>
        <v>54.915969797840383</v>
      </c>
      <c r="G97" s="119">
        <f t="shared" si="43"/>
        <v>45.084030202159617</v>
      </c>
      <c r="H97" s="119">
        <v>100</v>
      </c>
      <c r="I97" s="119">
        <f t="shared" si="44"/>
        <v>55.729047072330651</v>
      </c>
      <c r="J97" s="119">
        <f t="shared" si="45"/>
        <v>44.270952927669342</v>
      </c>
      <c r="K97" s="119">
        <v>100</v>
      </c>
      <c r="L97" s="119">
        <f t="shared" si="46"/>
        <v>53.303695244310298</v>
      </c>
      <c r="M97" s="118">
        <f t="shared" si="47"/>
        <v>46.696304755689702</v>
      </c>
      <c r="N97" s="118">
        <v>100</v>
      </c>
    </row>
    <row r="98" spans="1:14" s="160" customFormat="1" ht="11.25" customHeight="1">
      <c r="A98" s="469"/>
      <c r="B98" s="469" t="s">
        <v>60</v>
      </c>
      <c r="C98" s="119">
        <f t="shared" si="40"/>
        <v>50.749687630154106</v>
      </c>
      <c r="D98" s="119">
        <f t="shared" si="41"/>
        <v>49.250312369845901</v>
      </c>
      <c r="E98" s="119">
        <v>100</v>
      </c>
      <c r="F98" s="119">
        <f t="shared" si="42"/>
        <v>46.150827905516756</v>
      </c>
      <c r="G98" s="119">
        <f t="shared" si="43"/>
        <v>53.849172094483244</v>
      </c>
      <c r="H98" s="119">
        <v>100</v>
      </c>
      <c r="I98" s="119">
        <f t="shared" si="44"/>
        <v>44.026068066618393</v>
      </c>
      <c r="J98" s="119">
        <f t="shared" si="45"/>
        <v>55.973931933381607</v>
      </c>
      <c r="K98" s="119">
        <v>100</v>
      </c>
      <c r="L98" s="119">
        <f t="shared" si="46"/>
        <v>46.949327817993797</v>
      </c>
      <c r="M98" s="118">
        <f t="shared" si="47"/>
        <v>53.05067218200621</v>
      </c>
      <c r="N98" s="118">
        <v>100</v>
      </c>
    </row>
    <row r="99" spans="1:14" s="160" customFormat="1" ht="11.25" customHeight="1">
      <c r="A99" s="470" t="s">
        <v>61</v>
      </c>
      <c r="B99" s="470"/>
      <c r="C99" s="118">
        <f t="shared" si="40"/>
        <v>39.362020916364507</v>
      </c>
      <c r="D99" s="118">
        <f t="shared" si="41"/>
        <v>60.637979083635493</v>
      </c>
      <c r="E99" s="118">
        <v>100</v>
      </c>
      <c r="F99" s="118">
        <f t="shared" si="42"/>
        <v>43.523983861326961</v>
      </c>
      <c r="G99" s="118">
        <f t="shared" si="43"/>
        <v>56.476016138673046</v>
      </c>
      <c r="H99" s="118">
        <v>100</v>
      </c>
      <c r="I99" s="118">
        <f t="shared" si="44"/>
        <v>38.374901049129733</v>
      </c>
      <c r="J99" s="118">
        <f t="shared" si="45"/>
        <v>61.625098950870274</v>
      </c>
      <c r="K99" s="118">
        <v>100</v>
      </c>
      <c r="L99" s="118">
        <f t="shared" si="46"/>
        <v>41.700846807716843</v>
      </c>
      <c r="M99" s="118">
        <f t="shared" si="47"/>
        <v>58.299153192283157</v>
      </c>
      <c r="N99" s="118">
        <v>100</v>
      </c>
    </row>
    <row r="100" spans="1:14" s="160" customFormat="1" ht="11.25" customHeight="1">
      <c r="A100" s="469"/>
      <c r="B100" s="469" t="s">
        <v>62</v>
      </c>
      <c r="C100" s="119">
        <f>C41/E41*100</f>
        <v>64.548494983277592</v>
      </c>
      <c r="D100" s="119">
        <f>D41/E41*100</f>
        <v>35.451505016722408</v>
      </c>
      <c r="E100" s="119">
        <v>100</v>
      </c>
      <c r="F100" s="119">
        <f t="shared" si="42"/>
        <v>71.879072191816533</v>
      </c>
      <c r="G100" s="119">
        <f t="shared" si="43"/>
        <v>28.120927808183477</v>
      </c>
      <c r="H100" s="119">
        <v>100</v>
      </c>
      <c r="I100" s="119">
        <f t="shared" si="44"/>
        <v>81.666666666666671</v>
      </c>
      <c r="J100" s="119">
        <f t="shared" si="45"/>
        <v>18.333333333333332</v>
      </c>
      <c r="K100" s="119">
        <v>100</v>
      </c>
      <c r="L100" s="119">
        <f t="shared" si="46"/>
        <v>72.683943997616922</v>
      </c>
      <c r="M100" s="118">
        <f t="shared" si="47"/>
        <v>27.316056002383082</v>
      </c>
      <c r="N100" s="118">
        <v>100</v>
      </c>
    </row>
    <row r="101" spans="1:14" s="160" customFormat="1" ht="11.25" customHeight="1">
      <c r="A101" s="469"/>
      <c r="B101" s="469" t="s">
        <v>63</v>
      </c>
      <c r="C101" s="119">
        <f>C42/E42*100</f>
        <v>44.686676654440255</v>
      </c>
      <c r="D101" s="119">
        <f>D42/E42*100</f>
        <v>55.313323345559752</v>
      </c>
      <c r="E101" s="119">
        <v>100</v>
      </c>
      <c r="F101" s="119">
        <f t="shared" si="42"/>
        <v>58.164254303405073</v>
      </c>
      <c r="G101" s="119">
        <f t="shared" si="43"/>
        <v>41.83574569659492</v>
      </c>
      <c r="H101" s="119">
        <v>100</v>
      </c>
      <c r="I101" s="119">
        <f t="shared" si="44"/>
        <v>49.530157085325357</v>
      </c>
      <c r="J101" s="119">
        <f t="shared" si="45"/>
        <v>50.469842914674643</v>
      </c>
      <c r="K101" s="119">
        <v>100</v>
      </c>
      <c r="L101" s="119">
        <f t="shared" si="46"/>
        <v>54.802556506179656</v>
      </c>
      <c r="M101" s="118">
        <f t="shared" si="47"/>
        <v>45.197443493820352</v>
      </c>
      <c r="N101" s="118">
        <v>100</v>
      </c>
    </row>
    <row r="102" spans="1:14" s="160" customFormat="1" ht="11.25" customHeight="1">
      <c r="A102" s="469"/>
      <c r="B102" s="469" t="s">
        <v>64</v>
      </c>
      <c r="C102" s="119">
        <f>C43/E43*100</f>
        <v>34.709351305812973</v>
      </c>
      <c r="D102" s="119">
        <f>D43/E43*100</f>
        <v>65.290648694187027</v>
      </c>
      <c r="E102" s="119">
        <v>100</v>
      </c>
      <c r="F102" s="119">
        <f t="shared" si="42"/>
        <v>30.024148108398172</v>
      </c>
      <c r="G102" s="119">
        <f t="shared" si="43"/>
        <v>69.97585189160182</v>
      </c>
      <c r="H102" s="119">
        <v>100</v>
      </c>
      <c r="I102" s="119">
        <f t="shared" si="44"/>
        <v>29.584527220630374</v>
      </c>
      <c r="J102" s="119">
        <f t="shared" si="45"/>
        <v>70.415472779369622</v>
      </c>
      <c r="K102" s="119">
        <v>100</v>
      </c>
      <c r="L102" s="119">
        <f t="shared" si="46"/>
        <v>30.808240887480192</v>
      </c>
      <c r="M102" s="118">
        <f t="shared" si="47"/>
        <v>69.191759112519819</v>
      </c>
      <c r="N102" s="118">
        <v>100</v>
      </c>
    </row>
    <row r="103" spans="1:14" s="160" customFormat="1" ht="11.25" customHeight="1">
      <c r="A103" s="469"/>
      <c r="B103" s="469" t="s">
        <v>65</v>
      </c>
      <c r="C103" s="119">
        <f>C44/E44*100</f>
        <v>36.710006401624689</v>
      </c>
      <c r="D103" s="119">
        <f>D44/E44*100</f>
        <v>63.289993598375318</v>
      </c>
      <c r="E103" s="119">
        <v>100</v>
      </c>
      <c r="F103" s="119">
        <f t="shared" si="42"/>
        <v>28.345354393012567</v>
      </c>
      <c r="G103" s="119">
        <f t="shared" si="43"/>
        <v>71.65464560698743</v>
      </c>
      <c r="H103" s="119">
        <v>100</v>
      </c>
      <c r="I103" s="119">
        <f t="shared" si="44"/>
        <v>28.706833210874354</v>
      </c>
      <c r="J103" s="119">
        <f t="shared" si="45"/>
        <v>71.293166789125635</v>
      </c>
      <c r="K103" s="119">
        <v>100</v>
      </c>
      <c r="L103" s="119">
        <f t="shared" si="46"/>
        <v>30.069600349515742</v>
      </c>
      <c r="M103" s="118">
        <f t="shared" si="47"/>
        <v>69.930399650484262</v>
      </c>
      <c r="N103" s="118">
        <v>100</v>
      </c>
    </row>
    <row r="104" spans="1:14" s="160" customFormat="1" ht="11.25" customHeight="1">
      <c r="A104" s="470" t="s">
        <v>66</v>
      </c>
      <c r="B104" s="470"/>
      <c r="C104" s="118">
        <f>C45/E45*100</f>
        <v>49.546341049775286</v>
      </c>
      <c r="D104" s="118">
        <f>D45/E45*100</f>
        <v>50.453658950224714</v>
      </c>
      <c r="E104" s="118">
        <v>100</v>
      </c>
      <c r="F104" s="118">
        <f t="shared" si="42"/>
        <v>49.929181282679195</v>
      </c>
      <c r="G104" s="118">
        <f t="shared" si="43"/>
        <v>50.070818717320797</v>
      </c>
      <c r="H104" s="118">
        <v>100</v>
      </c>
      <c r="I104" s="118">
        <f t="shared" si="44"/>
        <v>50.019013714147007</v>
      </c>
      <c r="J104" s="118">
        <f t="shared" si="45"/>
        <v>49.980986285852985</v>
      </c>
      <c r="K104" s="118">
        <v>100</v>
      </c>
      <c r="L104" s="118">
        <f t="shared" si="46"/>
        <v>49.851636722668339</v>
      </c>
      <c r="M104" s="118">
        <f t="shared" si="47"/>
        <v>50.148363277331661</v>
      </c>
      <c r="N104" s="118">
        <v>100</v>
      </c>
    </row>
    <row r="105" spans="1:14" s="160" customFormat="1" ht="11.25" customHeight="1">
      <c r="A105" s="470" t="s">
        <v>67</v>
      </c>
      <c r="B105" s="470"/>
      <c r="C105" s="118">
        <f t="shared" si="40"/>
        <v>34.343588392696219</v>
      </c>
      <c r="D105" s="118">
        <f t="shared" si="41"/>
        <v>65.656411607303795</v>
      </c>
      <c r="E105" s="118">
        <v>100</v>
      </c>
      <c r="F105" s="118">
        <f t="shared" si="42"/>
        <v>28.047875186105248</v>
      </c>
      <c r="G105" s="118">
        <f t="shared" si="43"/>
        <v>71.952124813894756</v>
      </c>
      <c r="H105" s="118">
        <v>100</v>
      </c>
      <c r="I105" s="118">
        <f t="shared" si="44"/>
        <v>28.878803639239379</v>
      </c>
      <c r="J105" s="118">
        <f t="shared" si="45"/>
        <v>71.121196360760621</v>
      </c>
      <c r="K105" s="118">
        <v>100</v>
      </c>
      <c r="L105" s="118">
        <f t="shared" si="46"/>
        <v>29.306038407188506</v>
      </c>
      <c r="M105" s="118">
        <f t="shared" si="47"/>
        <v>70.69396159281149</v>
      </c>
      <c r="N105" s="118">
        <v>100</v>
      </c>
    </row>
    <row r="106" spans="1:14" s="160" customFormat="1" ht="11.25" customHeight="1">
      <c r="A106" s="470" t="s">
        <v>68</v>
      </c>
      <c r="B106" s="470"/>
      <c r="C106" s="118">
        <f t="shared" si="40"/>
        <v>25.388917673003604</v>
      </c>
      <c r="D106" s="118">
        <f t="shared" si="41"/>
        <v>74.61108232699641</v>
      </c>
      <c r="E106" s="118">
        <v>100</v>
      </c>
      <c r="F106" s="118">
        <f t="shared" si="42"/>
        <v>18.537764999865651</v>
      </c>
      <c r="G106" s="118">
        <f t="shared" si="43"/>
        <v>81.462235000134342</v>
      </c>
      <c r="H106" s="118">
        <v>100</v>
      </c>
      <c r="I106" s="118">
        <f t="shared" si="44"/>
        <v>21.545643313874105</v>
      </c>
      <c r="J106" s="118">
        <f t="shared" si="45"/>
        <v>78.454356686125891</v>
      </c>
      <c r="K106" s="118">
        <v>100</v>
      </c>
      <c r="L106" s="118">
        <f t="shared" si="46"/>
        <v>20.251619580873044</v>
      </c>
      <c r="M106" s="118">
        <f t="shared" si="47"/>
        <v>79.748380419126946</v>
      </c>
      <c r="N106" s="118">
        <v>100</v>
      </c>
    </row>
    <row r="107" spans="1:14" s="160" customFormat="1" ht="11.25" customHeight="1">
      <c r="A107" s="469"/>
      <c r="B107" s="469" t="s">
        <v>69</v>
      </c>
      <c r="C107" s="119">
        <f t="shared" si="40"/>
        <v>25.050515653292045</v>
      </c>
      <c r="D107" s="119">
        <f t="shared" si="41"/>
        <v>74.949484346707948</v>
      </c>
      <c r="E107" s="119">
        <v>100</v>
      </c>
      <c r="F107" s="119">
        <f t="shared" si="42"/>
        <v>17.453853930280729</v>
      </c>
      <c r="G107" s="119">
        <f t="shared" si="43"/>
        <v>82.546146069719271</v>
      </c>
      <c r="H107" s="119">
        <v>100</v>
      </c>
      <c r="I107" s="119">
        <f t="shared" si="44"/>
        <v>19.827763216697065</v>
      </c>
      <c r="J107" s="119">
        <f t="shared" si="45"/>
        <v>80.172236783302935</v>
      </c>
      <c r="K107" s="119">
        <v>100</v>
      </c>
      <c r="L107" s="119">
        <f t="shared" si="46"/>
        <v>19.306430648782367</v>
      </c>
      <c r="M107" s="118">
        <f t="shared" si="47"/>
        <v>80.693569351217633</v>
      </c>
      <c r="N107" s="118">
        <v>100</v>
      </c>
    </row>
    <row r="108" spans="1:14" s="160" customFormat="1" ht="11.25" customHeight="1">
      <c r="A108" s="469"/>
      <c r="B108" s="469" t="s">
        <v>70</v>
      </c>
      <c r="C108" s="119">
        <f t="shared" si="40"/>
        <v>25.735887639240168</v>
      </c>
      <c r="D108" s="119">
        <f t="shared" si="41"/>
        <v>74.264112360759839</v>
      </c>
      <c r="E108" s="119">
        <v>100</v>
      </c>
      <c r="F108" s="119">
        <f t="shared" si="42"/>
        <v>19.202312790128165</v>
      </c>
      <c r="G108" s="119">
        <f t="shared" si="43"/>
        <v>80.797687209871839</v>
      </c>
      <c r="H108" s="119">
        <v>100</v>
      </c>
      <c r="I108" s="119">
        <f t="shared" si="44"/>
        <v>22.823664725756597</v>
      </c>
      <c r="J108" s="119">
        <f t="shared" si="45"/>
        <v>77.176335274243399</v>
      </c>
      <c r="K108" s="119">
        <v>100</v>
      </c>
      <c r="L108" s="119">
        <f t="shared" si="46"/>
        <v>20.905607232620639</v>
      </c>
      <c r="M108" s="118">
        <f t="shared" si="47"/>
        <v>79.094392767379361</v>
      </c>
      <c r="N108" s="118">
        <v>100</v>
      </c>
    </row>
    <row r="109" spans="1:14" s="160" customFormat="1" ht="11.25" customHeight="1">
      <c r="A109" s="470" t="s">
        <v>71</v>
      </c>
      <c r="B109" s="470"/>
      <c r="C109" s="118">
        <f t="shared" si="40"/>
        <v>53.943904874285195</v>
      </c>
      <c r="D109" s="118">
        <f t="shared" si="41"/>
        <v>46.056095125714805</v>
      </c>
      <c r="E109" s="118">
        <v>100</v>
      </c>
      <c r="F109" s="118">
        <f t="shared" si="42"/>
        <v>52.385728614414674</v>
      </c>
      <c r="G109" s="118">
        <f t="shared" si="43"/>
        <v>47.614271385585326</v>
      </c>
      <c r="H109" s="118">
        <v>100</v>
      </c>
      <c r="I109" s="118">
        <f t="shared" si="44"/>
        <v>51.475165786980646</v>
      </c>
      <c r="J109" s="118">
        <f t="shared" si="45"/>
        <v>48.524834213019354</v>
      </c>
      <c r="K109" s="118">
        <v>100</v>
      </c>
      <c r="L109" s="118">
        <f t="shared" si="46"/>
        <v>52.454804416227589</v>
      </c>
      <c r="M109" s="118">
        <f t="shared" si="47"/>
        <v>47.545195583772411</v>
      </c>
      <c r="N109" s="118">
        <v>100</v>
      </c>
    </row>
    <row r="110" spans="1:14" s="160" customFormat="1" ht="11.25" customHeight="1">
      <c r="A110" s="470" t="s">
        <v>72</v>
      </c>
      <c r="B110" s="470"/>
      <c r="C110" s="118">
        <f t="shared" si="40"/>
        <v>38.906829326635574</v>
      </c>
      <c r="D110" s="118">
        <f t="shared" si="41"/>
        <v>61.093170673364426</v>
      </c>
      <c r="E110" s="118">
        <v>100</v>
      </c>
      <c r="F110" s="118">
        <f t="shared" si="42"/>
        <v>35.407801994348262</v>
      </c>
      <c r="G110" s="118">
        <f t="shared" si="43"/>
        <v>64.592198005651738</v>
      </c>
      <c r="H110" s="118">
        <v>100</v>
      </c>
      <c r="I110" s="118">
        <f t="shared" si="44"/>
        <v>36.380679855937636</v>
      </c>
      <c r="J110" s="118">
        <f t="shared" si="45"/>
        <v>63.619320144062364</v>
      </c>
      <c r="K110" s="118">
        <v>100</v>
      </c>
      <c r="L110" s="118">
        <f t="shared" si="46"/>
        <v>36.819501175481683</v>
      </c>
      <c r="M110" s="118">
        <f t="shared" si="47"/>
        <v>63.180498824518317</v>
      </c>
      <c r="N110" s="118">
        <v>100</v>
      </c>
    </row>
    <row r="111" spans="1:14" s="160" customFormat="1" ht="11.25" customHeight="1">
      <c r="A111" s="469"/>
      <c r="B111" s="469" t="s">
        <v>73</v>
      </c>
      <c r="C111" s="119">
        <f t="shared" si="40"/>
        <v>39.232060999409974</v>
      </c>
      <c r="D111" s="119">
        <f t="shared" si="41"/>
        <v>60.767939000590019</v>
      </c>
      <c r="E111" s="119">
        <v>100</v>
      </c>
      <c r="F111" s="119">
        <f t="shared" si="42"/>
        <v>42.203786428419491</v>
      </c>
      <c r="G111" s="119">
        <f t="shared" si="43"/>
        <v>57.796213571580509</v>
      </c>
      <c r="H111" s="119">
        <v>100</v>
      </c>
      <c r="I111" s="119">
        <f t="shared" si="44"/>
        <v>41.3975287601193</v>
      </c>
      <c r="J111" s="119">
        <f t="shared" si="45"/>
        <v>58.602471239880693</v>
      </c>
      <c r="K111" s="119">
        <v>100</v>
      </c>
      <c r="L111" s="119">
        <f t="shared" si="46"/>
        <v>40.638382319149379</v>
      </c>
      <c r="M111" s="118">
        <f t="shared" si="47"/>
        <v>59.361617680850621</v>
      </c>
      <c r="N111" s="118">
        <v>100</v>
      </c>
    </row>
    <row r="112" spans="1:14" s="160" customFormat="1" ht="11.25" customHeight="1">
      <c r="A112" s="469"/>
      <c r="B112" s="469" t="s">
        <v>74</v>
      </c>
      <c r="C112" s="119">
        <f t="shared" si="40"/>
        <v>76.754385964912288</v>
      </c>
      <c r="D112" s="119">
        <f t="shared" si="41"/>
        <v>23.245614035087719</v>
      </c>
      <c r="E112" s="119">
        <v>100</v>
      </c>
      <c r="F112" s="119">
        <f t="shared" si="42"/>
        <v>71.022342586323632</v>
      </c>
      <c r="G112" s="119">
        <f t="shared" si="43"/>
        <v>28.977657413676372</v>
      </c>
      <c r="H112" s="119">
        <v>100</v>
      </c>
      <c r="I112" s="119">
        <f t="shared" si="44"/>
        <v>74.193548387096769</v>
      </c>
      <c r="J112" s="119">
        <f t="shared" si="45"/>
        <v>25.806451612903224</v>
      </c>
      <c r="K112" s="119">
        <v>100</v>
      </c>
      <c r="L112" s="119">
        <f t="shared" si="46"/>
        <v>72.304147465437779</v>
      </c>
      <c r="M112" s="118">
        <f t="shared" si="47"/>
        <v>27.69585253456221</v>
      </c>
      <c r="N112" s="118">
        <v>100</v>
      </c>
    </row>
    <row r="113" spans="1:14" s="160" customFormat="1" ht="11.25" customHeight="1">
      <c r="A113" s="469"/>
      <c r="B113" s="469" t="s">
        <v>75</v>
      </c>
      <c r="C113" s="119">
        <f t="shared" si="40"/>
        <v>33.309709425939047</v>
      </c>
      <c r="D113" s="119">
        <f t="shared" si="41"/>
        <v>66.690290574060953</v>
      </c>
      <c r="E113" s="119">
        <v>100</v>
      </c>
      <c r="F113" s="119">
        <f t="shared" si="42"/>
        <v>25.646084040244627</v>
      </c>
      <c r="G113" s="119">
        <f t="shared" si="43"/>
        <v>74.353915959755383</v>
      </c>
      <c r="H113" s="119">
        <v>100</v>
      </c>
      <c r="I113" s="119">
        <f t="shared" si="44"/>
        <v>26.905440575040281</v>
      </c>
      <c r="J113" s="119">
        <f t="shared" si="45"/>
        <v>73.094559424959726</v>
      </c>
      <c r="K113" s="119">
        <v>100</v>
      </c>
      <c r="L113" s="119">
        <f t="shared" si="46"/>
        <v>26.864127519350138</v>
      </c>
      <c r="M113" s="118">
        <f t="shared" si="47"/>
        <v>73.135872480649851</v>
      </c>
      <c r="N113" s="118">
        <v>100</v>
      </c>
    </row>
    <row r="114" spans="1:14" s="160" customFormat="1" ht="11.25" customHeight="1">
      <c r="A114" s="470" t="s">
        <v>76</v>
      </c>
      <c r="B114" s="470"/>
      <c r="C114" s="118">
        <f t="shared" si="40"/>
        <v>29.656419529837251</v>
      </c>
      <c r="D114" s="118">
        <f t="shared" si="41"/>
        <v>70.343580470162749</v>
      </c>
      <c r="E114" s="118">
        <v>100</v>
      </c>
      <c r="F114" s="118">
        <f t="shared" si="42"/>
        <v>22.647444298820446</v>
      </c>
      <c r="G114" s="118">
        <f t="shared" si="43"/>
        <v>77.352555701179554</v>
      </c>
      <c r="H114" s="118">
        <v>100</v>
      </c>
      <c r="I114" s="118">
        <f t="shared" si="44"/>
        <v>39.823008849557525</v>
      </c>
      <c r="J114" s="118">
        <f t="shared" si="45"/>
        <v>60.176991150442483</v>
      </c>
      <c r="K114" s="118">
        <v>100</v>
      </c>
      <c r="L114" s="118">
        <f t="shared" si="46"/>
        <v>25.062240663900415</v>
      </c>
      <c r="M114" s="118">
        <f t="shared" si="47"/>
        <v>74.937759336099589</v>
      </c>
      <c r="N114" s="118">
        <v>100</v>
      </c>
    </row>
    <row r="115" spans="1:14" s="160" customFormat="1" ht="11.25" customHeight="1">
      <c r="A115" s="470" t="s">
        <v>77</v>
      </c>
      <c r="B115" s="470"/>
      <c r="C115" s="118">
        <f t="shared" si="40"/>
        <v>45.144741663613047</v>
      </c>
      <c r="D115" s="118">
        <f t="shared" si="41"/>
        <v>54.85525833638696</v>
      </c>
      <c r="E115" s="118">
        <v>100</v>
      </c>
      <c r="F115" s="118">
        <f t="shared" si="42"/>
        <v>73.80952380952381</v>
      </c>
      <c r="G115" s="118">
        <f t="shared" si="43"/>
        <v>26.190476190476193</v>
      </c>
      <c r="H115" s="118">
        <v>100</v>
      </c>
      <c r="I115" s="118">
        <f t="shared" si="44"/>
        <v>61.630218687872762</v>
      </c>
      <c r="J115" s="118">
        <f t="shared" si="45"/>
        <v>38.369781312127238</v>
      </c>
      <c r="K115" s="118">
        <v>100</v>
      </c>
      <c r="L115" s="118">
        <f t="shared" si="46"/>
        <v>48.371531966224367</v>
      </c>
      <c r="M115" s="118">
        <f t="shared" si="47"/>
        <v>51.628468033775633</v>
      </c>
      <c r="N115" s="118">
        <v>100</v>
      </c>
    </row>
    <row r="116" spans="1:14" s="160" customFormat="1" ht="11.25" customHeight="1">
      <c r="A116" s="137"/>
      <c r="B116" s="471"/>
      <c r="C116" s="94"/>
      <c r="D116" s="94"/>
      <c r="E116" s="94"/>
      <c r="F116" s="94"/>
      <c r="G116" s="94"/>
      <c r="H116" s="94"/>
      <c r="I116" s="94"/>
      <c r="J116" s="94"/>
      <c r="K116" s="94"/>
      <c r="L116" s="120"/>
      <c r="M116" s="118"/>
      <c r="N116" s="118"/>
    </row>
    <row r="117" spans="1:14" s="160" customFormat="1" ht="11.25" customHeight="1">
      <c r="A117" s="470" t="s">
        <v>78</v>
      </c>
      <c r="B117" s="470"/>
      <c r="C117" s="118">
        <f>C58/E58*100</f>
        <v>48.583639874502097</v>
      </c>
      <c r="D117" s="118">
        <f>D58/E58*100</f>
        <v>51.416360125497903</v>
      </c>
      <c r="E117" s="118">
        <v>100</v>
      </c>
      <c r="F117" s="118">
        <f>F58/H58*100</f>
        <v>51.108686315541128</v>
      </c>
      <c r="G117" s="118">
        <f>G58/H58*100</f>
        <v>48.891313684458872</v>
      </c>
      <c r="H117" s="118">
        <v>100</v>
      </c>
      <c r="I117" s="118">
        <f>I58/K58*100</f>
        <v>49.198685357350378</v>
      </c>
      <c r="J117" s="118">
        <f>J58/K58*100</f>
        <v>50.801314642649622</v>
      </c>
      <c r="K117" s="118">
        <v>100</v>
      </c>
      <c r="L117" s="118">
        <f>L58/N58*100</f>
        <v>50.210877584069259</v>
      </c>
      <c r="M117" s="118">
        <f t="shared" si="47"/>
        <v>49.789122415930748</v>
      </c>
      <c r="N117" s="118">
        <v>100</v>
      </c>
    </row>
    <row r="118" spans="1:14" s="160" customFormat="1" ht="11.25" customHeight="1">
      <c r="A118" s="141"/>
      <c r="B118" s="472"/>
      <c r="C118" s="91"/>
      <c r="D118" s="91"/>
      <c r="E118" s="91"/>
      <c r="F118" s="91"/>
      <c r="G118" s="91"/>
      <c r="H118" s="91"/>
      <c r="I118" s="91"/>
      <c r="J118" s="91"/>
      <c r="K118" s="91"/>
      <c r="L118" s="121"/>
      <c r="M118" s="118"/>
      <c r="N118" s="118"/>
    </row>
    <row r="119" spans="1:14" s="160" customFormat="1" ht="11.25" customHeight="1">
      <c r="A119" s="469"/>
      <c r="B119" s="469" t="s">
        <v>79</v>
      </c>
      <c r="C119" s="119">
        <f>C60/E60*100</f>
        <v>61.437908496732028</v>
      </c>
      <c r="D119" s="119">
        <f>D60/E60*100</f>
        <v>38.562091503267979</v>
      </c>
      <c r="E119" s="119">
        <v>100</v>
      </c>
      <c r="F119" s="119">
        <f>F60/H60*100</f>
        <v>64.191650322219104</v>
      </c>
      <c r="G119" s="119">
        <f>G60/H60*100</f>
        <v>35.808349677780896</v>
      </c>
      <c r="H119" s="119">
        <v>100</v>
      </c>
      <c r="I119" s="119">
        <f>I60/K60*100</f>
        <v>75.066699005578457</v>
      </c>
      <c r="J119" s="119">
        <f>J60/K60*100</f>
        <v>24.933300994421536</v>
      </c>
      <c r="K119" s="119">
        <v>100</v>
      </c>
      <c r="L119" s="119">
        <f>L60/N60*100</f>
        <v>66.585812850366537</v>
      </c>
      <c r="M119" s="118">
        <f t="shared" si="47"/>
        <v>33.414187149633463</v>
      </c>
      <c r="N119" s="118">
        <v>100</v>
      </c>
    </row>
    <row r="120" spans="1:14" s="160" customFormat="1" ht="11.25" customHeight="1">
      <c r="A120" s="469"/>
      <c r="B120" s="469" t="s">
        <v>80</v>
      </c>
      <c r="C120" s="119">
        <f>C61/E61*100</f>
        <v>77.208889367197585</v>
      </c>
      <c r="D120" s="119">
        <f>D61/E61*100</f>
        <v>22.791110632802411</v>
      </c>
      <c r="E120" s="119">
        <v>100</v>
      </c>
      <c r="F120" s="119">
        <f>F61/H61*100</f>
        <v>79.857069833280903</v>
      </c>
      <c r="G120" s="119">
        <f>G61/H61*100</f>
        <v>20.142930166719093</v>
      </c>
      <c r="H120" s="119">
        <v>100</v>
      </c>
      <c r="I120" s="119">
        <f>I61/K61*100</f>
        <v>82.469427662493061</v>
      </c>
      <c r="J120" s="119">
        <f>J61/K61*100</f>
        <v>17.530572337506932</v>
      </c>
      <c r="K120" s="119">
        <v>100</v>
      </c>
      <c r="L120" s="119">
        <f>L61/N61*100</f>
        <v>80.440812046005647</v>
      </c>
      <c r="M120" s="118">
        <f t="shared" si="47"/>
        <v>19.559187953994353</v>
      </c>
      <c r="N120" s="118">
        <v>100</v>
      </c>
    </row>
    <row r="121" spans="1:14" s="160" customFormat="1" ht="11.25" customHeight="1">
      <c r="A121" s="469"/>
      <c r="B121" s="469" t="s">
        <v>81</v>
      </c>
      <c r="C121" s="119">
        <f>C62/E62*100</f>
        <v>46.824355438480083</v>
      </c>
      <c r="D121" s="119">
        <f>D62/E62*100</f>
        <v>53.17564456151991</v>
      </c>
      <c r="E121" s="119">
        <v>100</v>
      </c>
      <c r="F121" s="119">
        <f>F62/H62*100</f>
        <v>43.250674672533108</v>
      </c>
      <c r="G121" s="119">
        <f>G62/H62*100</f>
        <v>56.749325327466892</v>
      </c>
      <c r="H121" s="119">
        <v>100</v>
      </c>
      <c r="I121" s="119">
        <f>I62/K62*100</f>
        <v>41.408977290440362</v>
      </c>
      <c r="J121" s="119">
        <f>J62/K62*100</f>
        <v>58.591022709559638</v>
      </c>
      <c r="K121" s="119">
        <v>100</v>
      </c>
      <c r="L121" s="119">
        <f>L62/N62*100</f>
        <v>43.405275921181094</v>
      </c>
      <c r="M121" s="118">
        <f t="shared" si="47"/>
        <v>56.594724078818913</v>
      </c>
      <c r="N121" s="118">
        <v>100</v>
      </c>
    </row>
    <row r="122" spans="1:14" s="160" customFormat="1" ht="11.25" customHeight="1">
      <c r="A122" s="117"/>
      <c r="B122" s="473"/>
      <c r="C122" s="108"/>
      <c r="D122" s="108"/>
      <c r="E122" s="108"/>
      <c r="F122" s="108"/>
      <c r="G122" s="108"/>
      <c r="H122" s="108"/>
      <c r="I122" s="108"/>
      <c r="J122" s="108"/>
      <c r="K122" s="108"/>
      <c r="L122" s="117"/>
      <c r="M122" s="108"/>
      <c r="N122" s="117"/>
    </row>
    <row r="123" spans="1:14" ht="12.75" customHeight="1">
      <c r="A123" s="69" t="s">
        <v>189</v>
      </c>
      <c r="B123" s="88"/>
      <c r="C123" s="88"/>
    </row>
  </sheetData>
  <mergeCells count="34">
    <mergeCell ref="L68:N69"/>
    <mergeCell ref="I68:K69"/>
    <mergeCell ref="I9:K10"/>
    <mergeCell ref="L9:N10"/>
    <mergeCell ref="N11:N12"/>
    <mergeCell ref="J11:J12"/>
    <mergeCell ref="K11:K12"/>
    <mergeCell ref="L11:L12"/>
    <mergeCell ref="M11:M12"/>
    <mergeCell ref="H11:H12"/>
    <mergeCell ref="I11:I12"/>
    <mergeCell ref="A9:B12"/>
    <mergeCell ref="C11:C12"/>
    <mergeCell ref="D11:D12"/>
    <mergeCell ref="E11:E12"/>
    <mergeCell ref="F11:F12"/>
    <mergeCell ref="C9:E10"/>
    <mergeCell ref="F9:H10"/>
    <mergeCell ref="G11:G12"/>
    <mergeCell ref="A68:B71"/>
    <mergeCell ref="C70:C71"/>
    <mergeCell ref="D70:D71"/>
    <mergeCell ref="E70:E71"/>
    <mergeCell ref="F70:F71"/>
    <mergeCell ref="F68:H69"/>
    <mergeCell ref="C68:E69"/>
    <mergeCell ref="M70:M71"/>
    <mergeCell ref="N70:N71"/>
    <mergeCell ref="G70:G71"/>
    <mergeCell ref="H70:H71"/>
    <mergeCell ref="I70:I71"/>
    <mergeCell ref="J70:J71"/>
    <mergeCell ref="K70:K71"/>
    <mergeCell ref="L70:L71"/>
  </mergeCells>
  <hyperlinks>
    <hyperlink ref="N2" location="D!A1" display="Retour au menu" xr:uid="{00000000-0004-0000-0300-000000000000}"/>
  </hyperlinks>
  <pageMargins left="0.7" right="0.7" top="0.75" bottom="0.75" header="0.3" footer="0.3"/>
  <pageSetup paperSize="9" scale="66" fitToHeight="0" orientation="landscape" r:id="rId1"/>
  <headerFooter>
    <oddFooter>&amp;L&amp;8&amp;K002060Le marché du travail bruxellois - Données statistiques - Emploi salarié et établissements 
Élaboration :  view.brussels, www.actiris.be&amp;R&amp;P</oddFooter>
  </headerFooter>
  <rowBreaks count="1" manualBreakCount="1">
    <brk id="6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18"/>
  <sheetViews>
    <sheetView topLeftCell="A40" zoomScale="80" zoomScaleNormal="80" workbookViewId="0">
      <selection activeCell="A2" sqref="A2"/>
    </sheetView>
  </sheetViews>
  <sheetFormatPr baseColWidth="10" defaultColWidth="11.44140625" defaultRowHeight="14.4"/>
  <cols>
    <col min="1" max="1" width="3" style="115" customWidth="1"/>
    <col min="2" max="2" width="41.33203125" style="115" customWidth="1"/>
    <col min="3" max="17" width="9.33203125" style="115" customWidth="1"/>
    <col min="18" max="16384" width="11.44140625" style="115"/>
  </cols>
  <sheetData>
    <row r="1" spans="1:19" s="160" customFormat="1" ht="11.25" customHeight="1">
      <c r="A1" s="78"/>
      <c r="B1" s="78"/>
      <c r="C1" s="78"/>
      <c r="D1" s="78"/>
      <c r="E1" s="78"/>
      <c r="F1" s="78"/>
      <c r="G1" s="78"/>
      <c r="H1" s="78"/>
      <c r="I1" s="78"/>
      <c r="J1" s="78"/>
      <c r="K1" s="25"/>
      <c r="L1" s="25"/>
      <c r="M1" s="25"/>
      <c r="N1" s="25"/>
    </row>
    <row r="2" spans="1:19" ht="18">
      <c r="A2" s="26" t="s">
        <v>19</v>
      </c>
      <c r="B2" s="79"/>
      <c r="C2" s="79"/>
      <c r="D2" s="79"/>
      <c r="E2" s="79"/>
      <c r="F2" s="79"/>
      <c r="G2" s="79"/>
      <c r="H2" s="79"/>
      <c r="I2" s="79"/>
      <c r="J2" s="79"/>
      <c r="K2" s="27"/>
      <c r="L2" s="79"/>
      <c r="M2" s="79"/>
      <c r="N2" s="29"/>
      <c r="R2" s="368" t="s">
        <v>20</v>
      </c>
    </row>
    <row r="3" spans="1:19" s="160" customFormat="1" ht="11.25" customHeight="1">
      <c r="A3" s="37"/>
      <c r="B3" s="1"/>
      <c r="C3" s="1"/>
      <c r="D3" s="1"/>
      <c r="E3" s="1"/>
      <c r="F3" s="1"/>
      <c r="G3" s="1"/>
      <c r="H3" s="1"/>
      <c r="I3" s="1"/>
      <c r="J3" s="1"/>
      <c r="K3" s="2"/>
      <c r="L3" s="1"/>
      <c r="M3" s="1"/>
      <c r="N3" s="2"/>
    </row>
    <row r="4" spans="1:19" ht="15.6">
      <c r="A4" s="33" t="s">
        <v>31</v>
      </c>
      <c r="B4" s="7"/>
      <c r="C4" s="7"/>
      <c r="D4" s="7"/>
      <c r="E4" s="7"/>
      <c r="F4" s="7"/>
      <c r="G4" s="7"/>
      <c r="H4" s="7"/>
      <c r="I4" s="7"/>
      <c r="J4" s="7"/>
      <c r="K4" s="39"/>
      <c r="L4" s="7"/>
      <c r="M4" s="7"/>
      <c r="N4" s="39"/>
    </row>
    <row r="5" spans="1:19" s="160" customFormat="1" ht="11.25" customHeight="1">
      <c r="A5" s="37"/>
      <c r="B5" s="1"/>
      <c r="C5" s="1"/>
      <c r="D5" s="1"/>
      <c r="E5" s="1"/>
      <c r="F5" s="1"/>
      <c r="G5" s="1"/>
      <c r="H5" s="1"/>
      <c r="I5" s="1"/>
      <c r="J5" s="1"/>
      <c r="K5" s="1"/>
      <c r="L5" s="1"/>
      <c r="M5" s="1"/>
      <c r="N5" s="1"/>
      <c r="O5" s="2"/>
      <c r="P5" s="2"/>
      <c r="Q5" s="2"/>
    </row>
    <row r="6" spans="1:19" s="160" customFormat="1" ht="11.25" customHeight="1">
      <c r="A6" s="1"/>
      <c r="B6" s="1"/>
      <c r="C6" s="1"/>
      <c r="D6" s="1"/>
      <c r="E6" s="2"/>
      <c r="F6" s="1"/>
      <c r="G6" s="1"/>
      <c r="H6" s="1"/>
      <c r="I6" s="161"/>
      <c r="J6" s="2"/>
      <c r="K6" s="1"/>
      <c r="L6" s="1"/>
      <c r="M6" s="1"/>
      <c r="N6" s="1"/>
      <c r="O6" s="1"/>
      <c r="P6" s="1"/>
      <c r="Q6" s="1"/>
    </row>
    <row r="7" spans="1:19" s="160" customFormat="1" ht="11.25" customHeight="1">
      <c r="A7" s="76" t="s">
        <v>186</v>
      </c>
      <c r="B7" s="77"/>
      <c r="C7" s="77"/>
      <c r="D7" s="77"/>
      <c r="E7" s="77"/>
      <c r="F7" s="77"/>
      <c r="G7" s="77"/>
      <c r="H7" s="77"/>
      <c r="I7" s="77"/>
      <c r="J7" s="77"/>
      <c r="K7" s="77"/>
      <c r="L7" s="77"/>
      <c r="M7" s="145"/>
      <c r="N7" s="145"/>
      <c r="O7" s="145"/>
      <c r="P7" s="145"/>
      <c r="Q7" s="145"/>
      <c r="R7" s="145"/>
      <c r="S7" s="440"/>
    </row>
    <row r="8" spans="1:19" s="160" customFormat="1" ht="11.25" customHeight="1">
      <c r="A8" s="31"/>
      <c r="B8" s="31"/>
      <c r="C8" s="41"/>
      <c r="D8" s="41"/>
      <c r="E8" s="31"/>
      <c r="F8" s="31"/>
      <c r="G8" s="31"/>
      <c r="H8" s="31"/>
      <c r="I8" s="31"/>
      <c r="J8" s="31"/>
      <c r="K8" s="31"/>
      <c r="L8" s="31"/>
      <c r="M8" s="31"/>
      <c r="N8" s="31"/>
      <c r="O8" s="31"/>
      <c r="P8" s="31"/>
      <c r="Q8" s="31"/>
      <c r="R8" s="31"/>
      <c r="S8" s="440"/>
    </row>
    <row r="9" spans="1:19" s="160" customFormat="1" ht="11.25" customHeight="1">
      <c r="A9" s="515" t="s">
        <v>22</v>
      </c>
      <c r="B9" s="493"/>
      <c r="C9" s="531">
        <v>1992</v>
      </c>
      <c r="D9" s="531">
        <v>1993</v>
      </c>
      <c r="E9" s="531">
        <v>1994</v>
      </c>
      <c r="F9" s="531">
        <v>1995</v>
      </c>
      <c r="G9" s="531">
        <v>1996</v>
      </c>
      <c r="H9" s="531">
        <v>1997</v>
      </c>
      <c r="I9" s="531">
        <v>1998</v>
      </c>
      <c r="J9" s="531">
        <v>1999</v>
      </c>
      <c r="K9" s="531">
        <v>2000</v>
      </c>
      <c r="L9" s="531">
        <v>2001</v>
      </c>
      <c r="M9" s="531">
        <v>2002</v>
      </c>
      <c r="N9" s="531" t="s">
        <v>85</v>
      </c>
      <c r="O9" s="531">
        <v>2004</v>
      </c>
      <c r="P9" s="531">
        <v>2005</v>
      </c>
      <c r="Q9" s="531">
        <v>2006</v>
      </c>
      <c r="R9" s="536">
        <v>2007</v>
      </c>
      <c r="S9" s="440"/>
    </row>
    <row r="10" spans="1:19" s="160" customFormat="1" ht="11.25" customHeight="1">
      <c r="A10" s="533"/>
      <c r="B10" s="494"/>
      <c r="C10" s="532"/>
      <c r="D10" s="532"/>
      <c r="E10" s="532"/>
      <c r="F10" s="532"/>
      <c r="G10" s="532"/>
      <c r="H10" s="532"/>
      <c r="I10" s="532"/>
      <c r="J10" s="532"/>
      <c r="K10" s="532"/>
      <c r="L10" s="532"/>
      <c r="M10" s="532"/>
      <c r="N10" s="532"/>
      <c r="O10" s="532"/>
      <c r="P10" s="532"/>
      <c r="Q10" s="532"/>
      <c r="R10" s="537"/>
      <c r="S10" s="440"/>
    </row>
    <row r="11" spans="1:19" s="160" customFormat="1" ht="11.25" customHeight="1">
      <c r="A11" s="42"/>
      <c r="B11" s="31"/>
      <c r="C11" s="122"/>
      <c r="D11" s="122"/>
      <c r="E11" s="123"/>
      <c r="F11" s="123"/>
      <c r="G11" s="123"/>
      <c r="H11" s="123"/>
      <c r="I11" s="123"/>
      <c r="J11" s="123"/>
      <c r="K11" s="123"/>
      <c r="L11" s="123"/>
      <c r="M11" s="123"/>
      <c r="N11" s="123"/>
      <c r="O11" s="123"/>
      <c r="P11" s="123"/>
      <c r="Q11" s="123"/>
      <c r="R11" s="391"/>
      <c r="S11" s="440"/>
    </row>
    <row r="12" spans="1:19" s="160" customFormat="1" ht="11.25" customHeight="1">
      <c r="A12" s="88" t="s">
        <v>86</v>
      </c>
      <c r="B12" s="88"/>
      <c r="C12" s="125">
        <v>321</v>
      </c>
      <c r="D12" s="125">
        <v>313</v>
      </c>
      <c r="E12" s="125">
        <v>274</v>
      </c>
      <c r="F12" s="125">
        <v>318</v>
      </c>
      <c r="G12" s="125">
        <v>310</v>
      </c>
      <c r="H12" s="125">
        <v>298</v>
      </c>
      <c r="I12" s="125">
        <v>318</v>
      </c>
      <c r="J12" s="125">
        <v>315</v>
      </c>
      <c r="K12" s="125">
        <v>295</v>
      </c>
      <c r="L12" s="125">
        <v>296</v>
      </c>
      <c r="M12" s="125">
        <v>297</v>
      </c>
      <c r="N12" s="125">
        <v>298</v>
      </c>
      <c r="O12" s="125">
        <v>305</v>
      </c>
      <c r="P12" s="125">
        <v>294</v>
      </c>
      <c r="Q12" s="125">
        <v>323</v>
      </c>
      <c r="R12" s="387">
        <v>312</v>
      </c>
      <c r="S12" s="440"/>
    </row>
    <row r="13" spans="1:19" s="160" customFormat="1" ht="11.25" customHeight="1">
      <c r="A13" s="88" t="s">
        <v>36</v>
      </c>
      <c r="B13" s="88"/>
      <c r="C13" s="125">
        <v>43</v>
      </c>
      <c r="D13" s="125">
        <v>54</v>
      </c>
      <c r="E13" s="125">
        <v>61</v>
      </c>
      <c r="F13" s="125">
        <v>55</v>
      </c>
      <c r="G13" s="125">
        <v>60</v>
      </c>
      <c r="H13" s="125">
        <v>48</v>
      </c>
      <c r="I13" s="125">
        <v>63</v>
      </c>
      <c r="J13" s="125">
        <v>50</v>
      </c>
      <c r="K13" s="125">
        <v>51</v>
      </c>
      <c r="L13" s="125">
        <v>51</v>
      </c>
      <c r="M13" s="125">
        <v>50</v>
      </c>
      <c r="N13" s="125">
        <v>52</v>
      </c>
      <c r="O13" s="125">
        <v>71</v>
      </c>
      <c r="P13" s="125">
        <v>52</v>
      </c>
      <c r="Q13" s="125">
        <v>182</v>
      </c>
      <c r="R13" s="387">
        <v>172</v>
      </c>
      <c r="S13" s="440"/>
    </row>
    <row r="14" spans="1:19" s="160" customFormat="1" ht="11.25" customHeight="1">
      <c r="A14" s="88" t="s">
        <v>37</v>
      </c>
      <c r="B14" s="88"/>
      <c r="C14" s="125">
        <v>53278</v>
      </c>
      <c r="D14" s="125">
        <v>47461</v>
      </c>
      <c r="E14" s="125">
        <v>44647</v>
      </c>
      <c r="F14" s="125">
        <v>43339</v>
      </c>
      <c r="G14" s="125">
        <v>42671</v>
      </c>
      <c r="H14" s="125">
        <v>40589</v>
      </c>
      <c r="I14" s="125">
        <v>42857</v>
      </c>
      <c r="J14" s="125">
        <v>41149</v>
      </c>
      <c r="K14" s="125">
        <v>43233</v>
      </c>
      <c r="L14" s="125">
        <v>43363</v>
      </c>
      <c r="M14" s="125">
        <v>41611</v>
      </c>
      <c r="N14" s="125">
        <v>38892</v>
      </c>
      <c r="O14" s="125">
        <v>35336</v>
      </c>
      <c r="P14" s="125">
        <v>33880</v>
      </c>
      <c r="Q14" s="125">
        <v>32411</v>
      </c>
      <c r="R14" s="387">
        <v>28506</v>
      </c>
      <c r="S14" s="440"/>
    </row>
    <row r="15" spans="1:19" s="160" customFormat="1" ht="11.25" customHeight="1">
      <c r="A15" s="88" t="s">
        <v>87</v>
      </c>
      <c r="B15" s="88"/>
      <c r="C15" s="125">
        <v>5066</v>
      </c>
      <c r="D15" s="125">
        <v>5192</v>
      </c>
      <c r="E15" s="125">
        <v>4953</v>
      </c>
      <c r="F15" s="125">
        <v>4889</v>
      </c>
      <c r="G15" s="125">
        <v>4758</v>
      </c>
      <c r="H15" s="125">
        <v>5080</v>
      </c>
      <c r="I15" s="125">
        <v>5224</v>
      </c>
      <c r="J15" s="125">
        <v>4817</v>
      </c>
      <c r="K15" s="125">
        <v>4790</v>
      </c>
      <c r="L15" s="125">
        <v>4976</v>
      </c>
      <c r="M15" s="125">
        <v>5147</v>
      </c>
      <c r="N15" s="125">
        <v>5164</v>
      </c>
      <c r="O15" s="125">
        <v>5011</v>
      </c>
      <c r="P15" s="125">
        <v>5086</v>
      </c>
      <c r="Q15" s="125">
        <v>5431</v>
      </c>
      <c r="R15" s="387">
        <v>5523</v>
      </c>
      <c r="S15" s="440"/>
    </row>
    <row r="16" spans="1:19" s="160" customFormat="1" ht="11.25" customHeight="1">
      <c r="A16" s="88" t="s">
        <v>40</v>
      </c>
      <c r="B16" s="88"/>
      <c r="C16" s="125">
        <v>21312</v>
      </c>
      <c r="D16" s="125">
        <v>22228</v>
      </c>
      <c r="E16" s="125">
        <v>20174</v>
      </c>
      <c r="F16" s="125">
        <v>18568</v>
      </c>
      <c r="G16" s="125">
        <v>17672</v>
      </c>
      <c r="H16" s="125">
        <v>18480</v>
      </c>
      <c r="I16" s="125">
        <v>17446</v>
      </c>
      <c r="J16" s="125">
        <v>17351</v>
      </c>
      <c r="K16" s="125">
        <v>16589</v>
      </c>
      <c r="L16" s="125">
        <v>17640</v>
      </c>
      <c r="M16" s="125">
        <v>16969</v>
      </c>
      <c r="N16" s="125">
        <v>18806</v>
      </c>
      <c r="O16" s="125">
        <v>16293</v>
      </c>
      <c r="P16" s="125">
        <v>16846</v>
      </c>
      <c r="Q16" s="125">
        <v>17259</v>
      </c>
      <c r="R16" s="387">
        <v>18055</v>
      </c>
      <c r="S16" s="440"/>
    </row>
    <row r="17" spans="1:19" s="160" customFormat="1" ht="11.25" customHeight="1">
      <c r="A17" s="88" t="s">
        <v>41</v>
      </c>
      <c r="B17" s="88"/>
      <c r="C17" s="125">
        <v>82053</v>
      </c>
      <c r="D17" s="125">
        <v>78474</v>
      </c>
      <c r="E17" s="125">
        <v>74713</v>
      </c>
      <c r="F17" s="125">
        <v>72622</v>
      </c>
      <c r="G17" s="125">
        <v>70302</v>
      </c>
      <c r="H17" s="125">
        <v>69544</v>
      </c>
      <c r="I17" s="125">
        <v>70102</v>
      </c>
      <c r="J17" s="125">
        <v>70714</v>
      </c>
      <c r="K17" s="125">
        <v>70849</v>
      </c>
      <c r="L17" s="125">
        <v>71099</v>
      </c>
      <c r="M17" s="125">
        <v>70363</v>
      </c>
      <c r="N17" s="125">
        <v>70383</v>
      </c>
      <c r="O17" s="125">
        <v>67975</v>
      </c>
      <c r="P17" s="125">
        <v>66611</v>
      </c>
      <c r="Q17" s="125">
        <v>66828</v>
      </c>
      <c r="R17" s="387">
        <v>68101</v>
      </c>
      <c r="S17" s="440"/>
    </row>
    <row r="18" spans="1:19" s="160" customFormat="1" ht="11.25" customHeight="1">
      <c r="A18" s="89"/>
      <c r="B18" s="89" t="s">
        <v>42</v>
      </c>
      <c r="C18" s="105">
        <v>8145</v>
      </c>
      <c r="D18" s="105">
        <v>8069</v>
      </c>
      <c r="E18" s="105">
        <v>7751</v>
      </c>
      <c r="F18" s="105">
        <v>7070</v>
      </c>
      <c r="G18" s="105">
        <v>6835</v>
      </c>
      <c r="H18" s="105">
        <v>6803</v>
      </c>
      <c r="I18" s="105">
        <v>6690</v>
      </c>
      <c r="J18" s="105">
        <v>6750</v>
      </c>
      <c r="K18" s="105">
        <v>6825</v>
      </c>
      <c r="L18" s="105">
        <v>6651</v>
      </c>
      <c r="M18" s="105">
        <v>6560</v>
      </c>
      <c r="N18" s="105">
        <v>6377</v>
      </c>
      <c r="O18" s="105">
        <v>6591</v>
      </c>
      <c r="P18" s="105">
        <v>6448</v>
      </c>
      <c r="Q18" s="105">
        <v>6432</v>
      </c>
      <c r="R18" s="388">
        <v>6276</v>
      </c>
      <c r="S18" s="440"/>
    </row>
    <row r="19" spans="1:19" s="160" customFormat="1" ht="11.25" customHeight="1">
      <c r="A19" s="89"/>
      <c r="B19" s="89" t="s">
        <v>43</v>
      </c>
      <c r="C19" s="105">
        <v>47068</v>
      </c>
      <c r="D19" s="105">
        <v>44731</v>
      </c>
      <c r="E19" s="105">
        <v>42255</v>
      </c>
      <c r="F19" s="105">
        <v>40919</v>
      </c>
      <c r="G19" s="105">
        <v>39241</v>
      </c>
      <c r="H19" s="105">
        <v>38544</v>
      </c>
      <c r="I19" s="105">
        <v>38476</v>
      </c>
      <c r="J19" s="105">
        <v>38321</v>
      </c>
      <c r="K19" s="105">
        <v>38146</v>
      </c>
      <c r="L19" s="105">
        <v>37449</v>
      </c>
      <c r="M19" s="105">
        <v>36782</v>
      </c>
      <c r="N19" s="105">
        <v>34293</v>
      </c>
      <c r="O19" s="105">
        <v>32983</v>
      </c>
      <c r="P19" s="105">
        <v>31782</v>
      </c>
      <c r="Q19" s="105">
        <v>30902</v>
      </c>
      <c r="R19" s="388">
        <v>30775</v>
      </c>
      <c r="S19" s="440"/>
    </row>
    <row r="20" spans="1:19" s="160" customFormat="1" ht="11.25" customHeight="1">
      <c r="A20" s="89"/>
      <c r="B20" s="89" t="s">
        <v>44</v>
      </c>
      <c r="C20" s="105">
        <v>26840</v>
      </c>
      <c r="D20" s="105">
        <v>25674</v>
      </c>
      <c r="E20" s="105">
        <v>24707</v>
      </c>
      <c r="F20" s="105">
        <v>24633</v>
      </c>
      <c r="G20" s="105">
        <v>24226</v>
      </c>
      <c r="H20" s="105">
        <v>24197</v>
      </c>
      <c r="I20" s="105">
        <v>24936</v>
      </c>
      <c r="J20" s="105">
        <v>25643</v>
      </c>
      <c r="K20" s="105">
        <v>25878</v>
      </c>
      <c r="L20" s="105">
        <v>26999</v>
      </c>
      <c r="M20" s="105">
        <v>27021</v>
      </c>
      <c r="N20" s="105">
        <v>29713</v>
      </c>
      <c r="O20" s="105">
        <v>28401</v>
      </c>
      <c r="P20" s="105">
        <v>28381</v>
      </c>
      <c r="Q20" s="105">
        <v>29494</v>
      </c>
      <c r="R20" s="388">
        <v>31050</v>
      </c>
      <c r="S20" s="440"/>
    </row>
    <row r="21" spans="1:19" s="160" customFormat="1" ht="11.25" customHeight="1">
      <c r="A21" s="88" t="s">
        <v>88</v>
      </c>
      <c r="B21" s="88"/>
      <c r="C21" s="125">
        <v>17988</v>
      </c>
      <c r="D21" s="125">
        <v>18103</v>
      </c>
      <c r="E21" s="125">
        <v>18736</v>
      </c>
      <c r="F21" s="125">
        <v>19273</v>
      </c>
      <c r="G21" s="125">
        <v>19442</v>
      </c>
      <c r="H21" s="125">
        <v>19324</v>
      </c>
      <c r="I21" s="125">
        <v>20039</v>
      </c>
      <c r="J21" s="125">
        <v>20372</v>
      </c>
      <c r="K21" s="125">
        <v>21194</v>
      </c>
      <c r="L21" s="125">
        <v>21341</v>
      </c>
      <c r="M21" s="125">
        <v>21690</v>
      </c>
      <c r="N21" s="125">
        <v>23028</v>
      </c>
      <c r="O21" s="125">
        <v>24577</v>
      </c>
      <c r="P21" s="125">
        <v>24501</v>
      </c>
      <c r="Q21" s="125">
        <v>25476</v>
      </c>
      <c r="R21" s="387">
        <v>25726</v>
      </c>
      <c r="S21" s="440"/>
    </row>
    <row r="22" spans="1:19" s="160" customFormat="1" ht="11.25" customHeight="1">
      <c r="A22" s="88" t="s">
        <v>89</v>
      </c>
      <c r="B22" s="88"/>
      <c r="C22" s="125">
        <v>33483</v>
      </c>
      <c r="D22" s="125">
        <v>40124</v>
      </c>
      <c r="E22" s="125">
        <v>39165</v>
      </c>
      <c r="F22" s="125">
        <v>39517</v>
      </c>
      <c r="G22" s="125">
        <v>41368</v>
      </c>
      <c r="H22" s="125">
        <v>41637</v>
      </c>
      <c r="I22" s="125">
        <v>41915</v>
      </c>
      <c r="J22" s="125">
        <v>44459</v>
      </c>
      <c r="K22" s="125">
        <v>45449</v>
      </c>
      <c r="L22" s="125">
        <v>47342</v>
      </c>
      <c r="M22" s="125">
        <v>46999</v>
      </c>
      <c r="N22" s="125">
        <v>47614</v>
      </c>
      <c r="O22" s="125">
        <v>48334</v>
      </c>
      <c r="P22" s="125">
        <v>48075</v>
      </c>
      <c r="Q22" s="125">
        <v>45329</v>
      </c>
      <c r="R22" s="387">
        <v>44717</v>
      </c>
      <c r="S22" s="440"/>
    </row>
    <row r="23" spans="1:19" s="160" customFormat="1" ht="11.25" customHeight="1">
      <c r="A23" s="89"/>
      <c r="B23" s="89" t="s">
        <v>90</v>
      </c>
      <c r="C23" s="105">
        <v>15719</v>
      </c>
      <c r="D23" s="105">
        <v>22098</v>
      </c>
      <c r="E23" s="105">
        <v>21193</v>
      </c>
      <c r="F23" s="105">
        <v>21548</v>
      </c>
      <c r="G23" s="105">
        <v>21374</v>
      </c>
      <c r="H23" s="105">
        <v>20821</v>
      </c>
      <c r="I23" s="105">
        <v>20388</v>
      </c>
      <c r="J23" s="105">
        <v>20926</v>
      </c>
      <c r="K23" s="105">
        <v>21071</v>
      </c>
      <c r="L23" s="105">
        <v>21870</v>
      </c>
      <c r="M23" s="105">
        <v>21817</v>
      </c>
      <c r="N23" s="105">
        <v>21528</v>
      </c>
      <c r="O23" s="105">
        <v>22855</v>
      </c>
      <c r="P23" s="105">
        <v>23085</v>
      </c>
      <c r="Q23" s="105">
        <v>23517</v>
      </c>
      <c r="R23" s="388">
        <v>24048</v>
      </c>
      <c r="S23" s="440"/>
    </row>
    <row r="24" spans="1:19" s="160" customFormat="1" ht="11.25" customHeight="1">
      <c r="A24" s="89"/>
      <c r="B24" s="89" t="s">
        <v>91</v>
      </c>
      <c r="C24" s="105">
        <v>17764</v>
      </c>
      <c r="D24" s="105">
        <v>18026</v>
      </c>
      <c r="E24" s="105">
        <v>17972</v>
      </c>
      <c r="F24" s="105">
        <v>17969</v>
      </c>
      <c r="G24" s="105">
        <v>19994</v>
      </c>
      <c r="H24" s="105">
        <v>20816</v>
      </c>
      <c r="I24" s="105">
        <v>21527</v>
      </c>
      <c r="J24" s="105">
        <v>23533</v>
      </c>
      <c r="K24" s="105">
        <v>24378</v>
      </c>
      <c r="L24" s="105">
        <v>25472</v>
      </c>
      <c r="M24" s="105">
        <v>25182</v>
      </c>
      <c r="N24" s="105">
        <v>26086</v>
      </c>
      <c r="O24" s="105">
        <v>25479</v>
      </c>
      <c r="P24" s="105">
        <v>24990</v>
      </c>
      <c r="Q24" s="105">
        <v>21812</v>
      </c>
      <c r="R24" s="388">
        <v>20669</v>
      </c>
      <c r="S24" s="440"/>
    </row>
    <row r="25" spans="1:19" s="160" customFormat="1" ht="11.25" customHeight="1">
      <c r="A25" s="88" t="s">
        <v>92</v>
      </c>
      <c r="B25" s="88"/>
      <c r="C25" s="125">
        <v>67063</v>
      </c>
      <c r="D25" s="125">
        <v>65402</v>
      </c>
      <c r="E25" s="125">
        <v>64997</v>
      </c>
      <c r="F25" s="125">
        <v>63712</v>
      </c>
      <c r="G25" s="125">
        <v>63843</v>
      </c>
      <c r="H25" s="125">
        <v>62539</v>
      </c>
      <c r="I25" s="125">
        <v>62801</v>
      </c>
      <c r="J25" s="125">
        <v>61140</v>
      </c>
      <c r="K25" s="125">
        <v>66099</v>
      </c>
      <c r="L25" s="125">
        <v>64127</v>
      </c>
      <c r="M25" s="125">
        <v>69652</v>
      </c>
      <c r="N25" s="125">
        <v>66994</v>
      </c>
      <c r="O25" s="125">
        <v>69090</v>
      </c>
      <c r="P25" s="125">
        <v>66411</v>
      </c>
      <c r="Q25" s="125">
        <v>63449</v>
      </c>
      <c r="R25" s="387">
        <v>64451</v>
      </c>
      <c r="S25" s="440"/>
    </row>
    <row r="26" spans="1:19" s="160" customFormat="1" ht="11.25" customHeight="1">
      <c r="A26" s="89"/>
      <c r="B26" s="89" t="s">
        <v>93</v>
      </c>
      <c r="C26" s="105">
        <v>45592</v>
      </c>
      <c r="D26" s="105">
        <v>43912</v>
      </c>
      <c r="E26" s="105">
        <v>44380</v>
      </c>
      <c r="F26" s="105">
        <v>43494</v>
      </c>
      <c r="G26" s="105">
        <v>43733</v>
      </c>
      <c r="H26" s="105">
        <v>41958</v>
      </c>
      <c r="I26" s="105">
        <v>42194</v>
      </c>
      <c r="J26" s="105">
        <v>39744</v>
      </c>
      <c r="K26" s="105">
        <v>44403</v>
      </c>
      <c r="L26" s="105">
        <v>42338</v>
      </c>
      <c r="M26" s="105">
        <v>47742</v>
      </c>
      <c r="N26" s="105">
        <v>46399</v>
      </c>
      <c r="O26" s="105">
        <v>48192</v>
      </c>
      <c r="P26" s="105">
        <v>46243</v>
      </c>
      <c r="Q26" s="105">
        <v>43162</v>
      </c>
      <c r="R26" s="388">
        <v>44122</v>
      </c>
      <c r="S26" s="440"/>
    </row>
    <row r="27" spans="1:19" s="160" customFormat="1" ht="11.25" customHeight="1">
      <c r="A27" s="89"/>
      <c r="B27" s="89" t="s">
        <v>94</v>
      </c>
      <c r="C27" s="105">
        <v>18447</v>
      </c>
      <c r="D27" s="105">
        <v>18387</v>
      </c>
      <c r="E27" s="105">
        <v>17468</v>
      </c>
      <c r="F27" s="105">
        <v>16718</v>
      </c>
      <c r="G27" s="105">
        <v>16404</v>
      </c>
      <c r="H27" s="105">
        <v>16785</v>
      </c>
      <c r="I27" s="105">
        <v>16788</v>
      </c>
      <c r="J27" s="105">
        <v>17129</v>
      </c>
      <c r="K27" s="105">
        <v>16913</v>
      </c>
      <c r="L27" s="105">
        <v>16658</v>
      </c>
      <c r="M27" s="105">
        <v>16688</v>
      </c>
      <c r="N27" s="105">
        <v>15362</v>
      </c>
      <c r="O27" s="105">
        <v>15436</v>
      </c>
      <c r="P27" s="105">
        <v>14825</v>
      </c>
      <c r="Q27" s="105">
        <v>15067</v>
      </c>
      <c r="R27" s="388">
        <v>14996</v>
      </c>
      <c r="S27" s="440"/>
    </row>
    <row r="28" spans="1:19" s="160" customFormat="1" ht="11.25" customHeight="1">
      <c r="A28" s="89"/>
      <c r="B28" s="89" t="s">
        <v>95</v>
      </c>
      <c r="C28" s="105">
        <v>3024</v>
      </c>
      <c r="D28" s="105">
        <v>3103</v>
      </c>
      <c r="E28" s="105">
        <v>3149</v>
      </c>
      <c r="F28" s="105">
        <v>3500</v>
      </c>
      <c r="G28" s="105">
        <v>3706</v>
      </c>
      <c r="H28" s="105">
        <v>3796</v>
      </c>
      <c r="I28" s="105">
        <v>3819</v>
      </c>
      <c r="J28" s="105">
        <v>4267</v>
      </c>
      <c r="K28" s="105">
        <v>4783</v>
      </c>
      <c r="L28" s="105">
        <v>5131</v>
      </c>
      <c r="M28" s="105">
        <v>5222</v>
      </c>
      <c r="N28" s="105">
        <v>5233</v>
      </c>
      <c r="O28" s="105">
        <v>5462</v>
      </c>
      <c r="P28" s="105">
        <v>5343</v>
      </c>
      <c r="Q28" s="105">
        <v>5220</v>
      </c>
      <c r="R28" s="388">
        <v>5333</v>
      </c>
      <c r="S28" s="440"/>
    </row>
    <row r="29" spans="1:19" s="160" customFormat="1" ht="11.25" customHeight="1">
      <c r="A29" s="88" t="s">
        <v>96</v>
      </c>
      <c r="B29" s="88"/>
      <c r="C29" s="125">
        <v>78019</v>
      </c>
      <c r="D29" s="125">
        <v>72608</v>
      </c>
      <c r="E29" s="125">
        <v>72608</v>
      </c>
      <c r="F29" s="125">
        <v>74823</v>
      </c>
      <c r="G29" s="125">
        <v>72980</v>
      </c>
      <c r="H29" s="125">
        <v>77800</v>
      </c>
      <c r="I29" s="125">
        <v>79996</v>
      </c>
      <c r="J29" s="125">
        <v>83636</v>
      </c>
      <c r="K29" s="125">
        <v>84332</v>
      </c>
      <c r="L29" s="125">
        <v>89729</v>
      </c>
      <c r="M29" s="125">
        <v>83805</v>
      </c>
      <c r="N29" s="125">
        <v>84815</v>
      </c>
      <c r="O29" s="125">
        <v>84668</v>
      </c>
      <c r="P29" s="125">
        <v>85235</v>
      </c>
      <c r="Q29" s="125">
        <v>87684</v>
      </c>
      <c r="R29" s="387">
        <v>96524</v>
      </c>
      <c r="S29" s="440"/>
    </row>
    <row r="30" spans="1:19" s="160" customFormat="1" ht="11.25" customHeight="1">
      <c r="A30" s="89"/>
      <c r="B30" s="89" t="s">
        <v>56</v>
      </c>
      <c r="C30" s="105">
        <v>5591</v>
      </c>
      <c r="D30" s="105">
        <v>5455</v>
      </c>
      <c r="E30" s="105">
        <v>5647</v>
      </c>
      <c r="F30" s="105">
        <v>5721</v>
      </c>
      <c r="G30" s="105">
        <v>5676</v>
      </c>
      <c r="H30" s="105">
        <v>5701</v>
      </c>
      <c r="I30" s="105">
        <v>5870</v>
      </c>
      <c r="J30" s="105">
        <v>5887</v>
      </c>
      <c r="K30" s="105">
        <v>5804</v>
      </c>
      <c r="L30" s="105">
        <v>5532</v>
      </c>
      <c r="M30" s="105">
        <v>5589</v>
      </c>
      <c r="N30" s="105">
        <v>5784</v>
      </c>
      <c r="O30" s="105">
        <v>5984</v>
      </c>
      <c r="P30" s="105">
        <v>6060</v>
      </c>
      <c r="Q30" s="105">
        <v>6196</v>
      </c>
      <c r="R30" s="388">
        <v>6345</v>
      </c>
      <c r="S30" s="440"/>
    </row>
    <row r="31" spans="1:19" s="160" customFormat="1" ht="11.25" customHeight="1">
      <c r="A31" s="89"/>
      <c r="B31" s="89" t="s">
        <v>97</v>
      </c>
      <c r="C31" s="105">
        <v>1358</v>
      </c>
      <c r="D31" s="105">
        <v>1348</v>
      </c>
      <c r="E31" s="105">
        <v>1368</v>
      </c>
      <c r="F31" s="105">
        <v>1527</v>
      </c>
      <c r="G31" s="105">
        <v>1459</v>
      </c>
      <c r="H31" s="105">
        <v>1510</v>
      </c>
      <c r="I31" s="105">
        <v>1617</v>
      </c>
      <c r="J31" s="105">
        <v>1487</v>
      </c>
      <c r="K31" s="105">
        <v>1560</v>
      </c>
      <c r="L31" s="105">
        <v>1602</v>
      </c>
      <c r="M31" s="105">
        <v>1600</v>
      </c>
      <c r="N31" s="105">
        <v>1549</v>
      </c>
      <c r="O31" s="105">
        <v>1451</v>
      </c>
      <c r="P31" s="105">
        <v>1473</v>
      </c>
      <c r="Q31" s="105">
        <v>1278</v>
      </c>
      <c r="R31" s="388">
        <v>1214</v>
      </c>
      <c r="S31" s="440"/>
    </row>
    <row r="32" spans="1:19" s="160" customFormat="1" ht="11.25" customHeight="1">
      <c r="A32" s="89"/>
      <c r="B32" s="89" t="s">
        <v>98</v>
      </c>
      <c r="C32" s="105">
        <v>5606</v>
      </c>
      <c r="D32" s="105">
        <v>5647</v>
      </c>
      <c r="E32" s="105">
        <v>5554</v>
      </c>
      <c r="F32" s="105">
        <v>5914</v>
      </c>
      <c r="G32" s="105">
        <v>6015</v>
      </c>
      <c r="H32" s="105">
        <v>6192</v>
      </c>
      <c r="I32" s="105">
        <v>6638</v>
      </c>
      <c r="J32" s="105">
        <v>8276</v>
      </c>
      <c r="K32" s="105">
        <v>8970</v>
      </c>
      <c r="L32" s="105">
        <v>10072</v>
      </c>
      <c r="M32" s="105">
        <v>10530</v>
      </c>
      <c r="N32" s="105">
        <v>10413</v>
      </c>
      <c r="O32" s="105">
        <v>10280</v>
      </c>
      <c r="P32" s="105">
        <v>11359</v>
      </c>
      <c r="Q32" s="105">
        <v>12037</v>
      </c>
      <c r="R32" s="388">
        <v>13025</v>
      </c>
      <c r="S32" s="440"/>
    </row>
    <row r="33" spans="1:19" s="160" customFormat="1" ht="11.25" customHeight="1">
      <c r="A33" s="89"/>
      <c r="B33" s="89" t="s">
        <v>99</v>
      </c>
      <c r="C33" s="105">
        <v>1919</v>
      </c>
      <c r="D33" s="105">
        <v>1933</v>
      </c>
      <c r="E33" s="105">
        <v>2612</v>
      </c>
      <c r="F33" s="105">
        <v>1505</v>
      </c>
      <c r="G33" s="105">
        <v>1503</v>
      </c>
      <c r="H33" s="105">
        <v>1636</v>
      </c>
      <c r="I33" s="105">
        <v>1768</v>
      </c>
      <c r="J33" s="105">
        <v>1660</v>
      </c>
      <c r="K33" s="105">
        <v>1893</v>
      </c>
      <c r="L33" s="105">
        <v>2240</v>
      </c>
      <c r="M33" s="105">
        <v>2429</v>
      </c>
      <c r="N33" s="105">
        <v>3089</v>
      </c>
      <c r="O33" s="105">
        <v>2925</v>
      </c>
      <c r="P33" s="105">
        <v>3037</v>
      </c>
      <c r="Q33" s="105">
        <v>3497</v>
      </c>
      <c r="R33" s="388">
        <v>5019</v>
      </c>
      <c r="S33" s="440"/>
    </row>
    <row r="34" spans="1:19" s="160" customFormat="1" ht="11.25" customHeight="1">
      <c r="A34" s="89"/>
      <c r="B34" s="89" t="s">
        <v>100</v>
      </c>
      <c r="C34" s="105">
        <v>63545</v>
      </c>
      <c r="D34" s="105">
        <v>58225</v>
      </c>
      <c r="E34" s="105">
        <v>57427</v>
      </c>
      <c r="F34" s="105">
        <v>60156</v>
      </c>
      <c r="G34" s="105">
        <v>58327</v>
      </c>
      <c r="H34" s="105">
        <v>62761</v>
      </c>
      <c r="I34" s="105">
        <v>64103</v>
      </c>
      <c r="J34" s="105">
        <v>66326</v>
      </c>
      <c r="K34" s="105">
        <v>66105</v>
      </c>
      <c r="L34" s="105">
        <v>70283</v>
      </c>
      <c r="M34" s="105">
        <v>63657</v>
      </c>
      <c r="N34" s="105">
        <v>63980</v>
      </c>
      <c r="O34" s="105">
        <v>64028</v>
      </c>
      <c r="P34" s="105">
        <v>63306</v>
      </c>
      <c r="Q34" s="105">
        <v>64676</v>
      </c>
      <c r="R34" s="388">
        <v>70921</v>
      </c>
      <c r="S34" s="440"/>
    </row>
    <row r="35" spans="1:19" s="160" customFormat="1" ht="11.25" customHeight="1">
      <c r="A35" s="88" t="s">
        <v>66</v>
      </c>
      <c r="B35" s="88"/>
      <c r="C35" s="125">
        <v>90186</v>
      </c>
      <c r="D35" s="125">
        <v>93595</v>
      </c>
      <c r="E35" s="125">
        <v>88826</v>
      </c>
      <c r="F35" s="125">
        <v>89043</v>
      </c>
      <c r="G35" s="125">
        <v>88364</v>
      </c>
      <c r="H35" s="125">
        <v>92847</v>
      </c>
      <c r="I35" s="125">
        <v>89014</v>
      </c>
      <c r="J35" s="125">
        <v>91311</v>
      </c>
      <c r="K35" s="125">
        <v>94616</v>
      </c>
      <c r="L35" s="125">
        <v>97182</v>
      </c>
      <c r="M35" s="125">
        <v>101417</v>
      </c>
      <c r="N35" s="125">
        <v>106624</v>
      </c>
      <c r="O35" s="125">
        <v>107997</v>
      </c>
      <c r="P35" s="125">
        <v>105794</v>
      </c>
      <c r="Q35" s="125">
        <v>106258</v>
      </c>
      <c r="R35" s="387">
        <v>108155</v>
      </c>
      <c r="S35" s="440"/>
    </row>
    <row r="36" spans="1:19" s="160" customFormat="1" ht="11.25" customHeight="1">
      <c r="A36" s="88" t="s">
        <v>67</v>
      </c>
      <c r="B36" s="88"/>
      <c r="C36" s="125">
        <v>46571</v>
      </c>
      <c r="D36" s="125">
        <v>47882</v>
      </c>
      <c r="E36" s="125">
        <v>49605</v>
      </c>
      <c r="F36" s="125">
        <v>51307</v>
      </c>
      <c r="G36" s="125">
        <v>52029</v>
      </c>
      <c r="H36" s="125">
        <v>50318</v>
      </c>
      <c r="I36" s="125">
        <v>50902</v>
      </c>
      <c r="J36" s="125">
        <v>51654</v>
      </c>
      <c r="K36" s="125">
        <v>49160</v>
      </c>
      <c r="L36" s="125">
        <v>49176</v>
      </c>
      <c r="M36" s="125">
        <v>50407</v>
      </c>
      <c r="N36" s="125">
        <v>56393</v>
      </c>
      <c r="O36" s="125">
        <v>58073</v>
      </c>
      <c r="P36" s="125">
        <v>58216</v>
      </c>
      <c r="Q36" s="125">
        <v>56113</v>
      </c>
      <c r="R36" s="387">
        <v>57316</v>
      </c>
      <c r="S36" s="440"/>
    </row>
    <row r="37" spans="1:19" s="160" customFormat="1" ht="11.25" customHeight="1">
      <c r="A37" s="98" t="s">
        <v>101</v>
      </c>
      <c r="B37" s="88"/>
      <c r="C37" s="125">
        <v>41209</v>
      </c>
      <c r="D37" s="125">
        <v>42413</v>
      </c>
      <c r="E37" s="125">
        <v>42901</v>
      </c>
      <c r="F37" s="125">
        <v>43704</v>
      </c>
      <c r="G37" s="125">
        <v>44608</v>
      </c>
      <c r="H37" s="125">
        <v>45735</v>
      </c>
      <c r="I37" s="125">
        <v>48270</v>
      </c>
      <c r="J37" s="125">
        <v>49330</v>
      </c>
      <c r="K37" s="125">
        <v>50342</v>
      </c>
      <c r="L37" s="125">
        <v>52522</v>
      </c>
      <c r="M37" s="125">
        <v>52929</v>
      </c>
      <c r="N37" s="125">
        <v>56706</v>
      </c>
      <c r="O37" s="125">
        <v>54840</v>
      </c>
      <c r="P37" s="125">
        <v>57001</v>
      </c>
      <c r="Q37" s="125">
        <v>61160</v>
      </c>
      <c r="R37" s="387">
        <v>62042</v>
      </c>
      <c r="S37" s="440"/>
    </row>
    <row r="38" spans="1:19" s="160" customFormat="1" ht="11.25" customHeight="1">
      <c r="A38" s="88" t="s">
        <v>102</v>
      </c>
      <c r="B38" s="88"/>
      <c r="C38" s="125">
        <v>28594</v>
      </c>
      <c r="D38" s="125">
        <v>28320</v>
      </c>
      <c r="E38" s="125">
        <v>28245</v>
      </c>
      <c r="F38" s="125">
        <v>28754</v>
      </c>
      <c r="G38" s="125">
        <v>28772</v>
      </c>
      <c r="H38" s="125">
        <v>30221</v>
      </c>
      <c r="I38" s="125">
        <v>30211</v>
      </c>
      <c r="J38" s="125">
        <v>31096</v>
      </c>
      <c r="K38" s="125">
        <v>34134</v>
      </c>
      <c r="L38" s="125">
        <v>35075</v>
      </c>
      <c r="M38" s="125">
        <v>35650</v>
      </c>
      <c r="N38" s="125">
        <v>35931</v>
      </c>
      <c r="O38" s="125">
        <v>37363</v>
      </c>
      <c r="P38" s="125">
        <v>37479</v>
      </c>
      <c r="Q38" s="125">
        <v>37740</v>
      </c>
      <c r="R38" s="387">
        <v>37760</v>
      </c>
      <c r="S38" s="440"/>
    </row>
    <row r="39" spans="1:19" s="160" customFormat="1" ht="11.25" customHeight="1">
      <c r="A39" s="89"/>
      <c r="B39" s="57" t="s">
        <v>103</v>
      </c>
      <c r="C39" s="105">
        <v>1344</v>
      </c>
      <c r="D39" s="105">
        <v>1408</v>
      </c>
      <c r="E39" s="105">
        <v>1369</v>
      </c>
      <c r="F39" s="105">
        <v>1398</v>
      </c>
      <c r="G39" s="105">
        <v>1504</v>
      </c>
      <c r="H39" s="105">
        <v>2050</v>
      </c>
      <c r="I39" s="105">
        <v>2027</v>
      </c>
      <c r="J39" s="105">
        <v>2091</v>
      </c>
      <c r="K39" s="105">
        <v>2252</v>
      </c>
      <c r="L39" s="105">
        <v>2641</v>
      </c>
      <c r="M39" s="105">
        <v>2680</v>
      </c>
      <c r="N39" s="105">
        <v>2780</v>
      </c>
      <c r="O39" s="105">
        <v>2876</v>
      </c>
      <c r="P39" s="105">
        <v>2915</v>
      </c>
      <c r="Q39" s="105">
        <v>2939</v>
      </c>
      <c r="R39" s="388">
        <v>3031</v>
      </c>
      <c r="S39" s="440"/>
    </row>
    <row r="40" spans="1:19" s="160" customFormat="1" ht="11.25" customHeight="1">
      <c r="A40" s="89"/>
      <c r="B40" s="89" t="s">
        <v>104</v>
      </c>
      <c r="C40" s="105">
        <v>11411</v>
      </c>
      <c r="D40" s="105">
        <v>11696</v>
      </c>
      <c r="E40" s="105">
        <v>11473</v>
      </c>
      <c r="F40" s="105">
        <v>11500</v>
      </c>
      <c r="G40" s="105">
        <v>11543</v>
      </c>
      <c r="H40" s="105">
        <v>12056</v>
      </c>
      <c r="I40" s="105">
        <v>12109</v>
      </c>
      <c r="J40" s="105">
        <v>11926</v>
      </c>
      <c r="K40" s="105">
        <v>12278</v>
      </c>
      <c r="L40" s="105">
        <v>12675</v>
      </c>
      <c r="M40" s="105">
        <v>13181</v>
      </c>
      <c r="N40" s="105">
        <v>13225</v>
      </c>
      <c r="O40" s="105">
        <v>14004</v>
      </c>
      <c r="P40" s="105">
        <v>14518</v>
      </c>
      <c r="Q40" s="105">
        <v>14879</v>
      </c>
      <c r="R40" s="388">
        <v>15208</v>
      </c>
      <c r="S40" s="440"/>
    </row>
    <row r="41" spans="1:19" s="160" customFormat="1" ht="11.25" customHeight="1">
      <c r="A41" s="89"/>
      <c r="B41" s="89" t="s">
        <v>105</v>
      </c>
      <c r="C41" s="105">
        <v>12692</v>
      </c>
      <c r="D41" s="105">
        <v>12109</v>
      </c>
      <c r="E41" s="105">
        <v>12321</v>
      </c>
      <c r="F41" s="105">
        <v>12860</v>
      </c>
      <c r="G41" s="105">
        <v>12794</v>
      </c>
      <c r="H41" s="105">
        <v>13264</v>
      </c>
      <c r="I41" s="105">
        <v>13222</v>
      </c>
      <c r="J41" s="105">
        <v>14086</v>
      </c>
      <c r="K41" s="105">
        <v>16629</v>
      </c>
      <c r="L41" s="105">
        <v>16824</v>
      </c>
      <c r="M41" s="105">
        <v>16889</v>
      </c>
      <c r="N41" s="105">
        <v>16837</v>
      </c>
      <c r="O41" s="105">
        <v>17211</v>
      </c>
      <c r="P41" s="105">
        <v>16845</v>
      </c>
      <c r="Q41" s="105">
        <v>16693</v>
      </c>
      <c r="R41" s="388">
        <v>16276</v>
      </c>
      <c r="S41" s="440"/>
    </row>
    <row r="42" spans="1:19" s="160" customFormat="1" ht="11.25" customHeight="1">
      <c r="A42" s="89"/>
      <c r="B42" s="89" t="s">
        <v>106</v>
      </c>
      <c r="C42" s="105">
        <v>3147</v>
      </c>
      <c r="D42" s="105">
        <v>3107</v>
      </c>
      <c r="E42" s="105">
        <v>3082</v>
      </c>
      <c r="F42" s="105">
        <v>2996</v>
      </c>
      <c r="G42" s="105">
        <v>2931</v>
      </c>
      <c r="H42" s="105">
        <v>2851</v>
      </c>
      <c r="I42" s="105">
        <v>2853</v>
      </c>
      <c r="J42" s="105">
        <v>2993</v>
      </c>
      <c r="K42" s="105">
        <v>2975</v>
      </c>
      <c r="L42" s="105">
        <v>2935</v>
      </c>
      <c r="M42" s="105">
        <v>2900</v>
      </c>
      <c r="N42" s="105">
        <v>3089</v>
      </c>
      <c r="O42" s="105">
        <v>3272</v>
      </c>
      <c r="P42" s="105">
        <v>3201</v>
      </c>
      <c r="Q42" s="105">
        <v>3229</v>
      </c>
      <c r="R42" s="388">
        <v>3245</v>
      </c>
      <c r="S42" s="440"/>
    </row>
    <row r="43" spans="1:19" s="160" customFormat="1" ht="11.25" customHeight="1">
      <c r="A43" s="88" t="s">
        <v>107</v>
      </c>
      <c r="B43" s="88"/>
      <c r="C43" s="125">
        <v>915</v>
      </c>
      <c r="D43" s="125">
        <v>926</v>
      </c>
      <c r="E43" s="125">
        <v>956</v>
      </c>
      <c r="F43" s="125">
        <v>909</v>
      </c>
      <c r="G43" s="125">
        <v>953</v>
      </c>
      <c r="H43" s="125">
        <v>971</v>
      </c>
      <c r="I43" s="125">
        <v>1011</v>
      </c>
      <c r="J43" s="125">
        <v>973</v>
      </c>
      <c r="K43" s="125">
        <v>1002</v>
      </c>
      <c r="L43" s="125">
        <v>1039</v>
      </c>
      <c r="M43" s="125">
        <v>1045</v>
      </c>
      <c r="N43" s="125">
        <v>650</v>
      </c>
      <c r="O43" s="125">
        <v>609</v>
      </c>
      <c r="P43" s="125">
        <v>587</v>
      </c>
      <c r="Q43" s="125">
        <v>577</v>
      </c>
      <c r="R43" s="387">
        <v>553</v>
      </c>
      <c r="S43" s="440"/>
    </row>
    <row r="44" spans="1:19" s="160" customFormat="1" ht="11.25" customHeight="1">
      <c r="A44" s="88" t="s">
        <v>108</v>
      </c>
      <c r="B44" s="88"/>
      <c r="C44" s="125">
        <v>2348</v>
      </c>
      <c r="D44" s="125">
        <v>2460</v>
      </c>
      <c r="E44" s="125">
        <v>2400</v>
      </c>
      <c r="F44" s="125">
        <v>7032</v>
      </c>
      <c r="G44" s="125">
        <v>6324</v>
      </c>
      <c r="H44" s="125">
        <v>4833</v>
      </c>
      <c r="I44" s="125">
        <v>4586</v>
      </c>
      <c r="J44" s="125">
        <v>4416</v>
      </c>
      <c r="K44" s="125">
        <v>4387</v>
      </c>
      <c r="L44" s="125">
        <v>1340</v>
      </c>
      <c r="M44" s="125">
        <v>1187</v>
      </c>
      <c r="N44" s="125">
        <v>867</v>
      </c>
      <c r="O44" s="125">
        <v>4072</v>
      </c>
      <c r="P44" s="125">
        <v>913</v>
      </c>
      <c r="Q44" s="125">
        <v>884</v>
      </c>
      <c r="R44" s="387">
        <v>876</v>
      </c>
      <c r="S44" s="440"/>
    </row>
    <row r="45" spans="1:19" s="160" customFormat="1" ht="11.25" customHeight="1">
      <c r="A45" s="88" t="s">
        <v>77</v>
      </c>
      <c r="B45" s="88"/>
      <c r="C45" s="125">
        <v>2348</v>
      </c>
      <c r="D45" s="125">
        <v>2217</v>
      </c>
      <c r="E45" s="125">
        <v>2288</v>
      </c>
      <c r="F45" s="125">
        <v>2382</v>
      </c>
      <c r="G45" s="125">
        <v>2572</v>
      </c>
      <c r="H45" s="125">
        <v>2653</v>
      </c>
      <c r="I45" s="125">
        <v>2524</v>
      </c>
      <c r="J45" s="125">
        <v>2711</v>
      </c>
      <c r="K45" s="125">
        <v>2777</v>
      </c>
      <c r="L45" s="125">
        <v>2895</v>
      </c>
      <c r="M45" s="125">
        <v>3353</v>
      </c>
      <c r="N45" s="125">
        <v>4247</v>
      </c>
      <c r="O45" s="125">
        <v>964</v>
      </c>
      <c r="P45" s="125">
        <v>2958</v>
      </c>
      <c r="Q45" s="125">
        <v>2220</v>
      </c>
      <c r="R45" s="387">
        <v>2124</v>
      </c>
      <c r="S45" s="440"/>
    </row>
    <row r="46" spans="1:19" s="160" customFormat="1" ht="11.25" customHeight="1">
      <c r="A46" s="88"/>
      <c r="B46" s="88"/>
      <c r="C46" s="126"/>
      <c r="D46" s="126"/>
      <c r="E46" s="126"/>
      <c r="F46" s="126"/>
      <c r="G46" s="126"/>
      <c r="H46" s="126"/>
      <c r="I46" s="126"/>
      <c r="J46" s="126"/>
      <c r="K46" s="126"/>
      <c r="L46" s="126"/>
      <c r="M46" s="126"/>
      <c r="N46" s="126"/>
      <c r="O46" s="126"/>
      <c r="P46" s="126"/>
      <c r="Q46" s="126"/>
      <c r="R46" s="447"/>
      <c r="S46" s="440"/>
    </row>
    <row r="47" spans="1:19" s="160" customFormat="1" ht="11.25" customHeight="1">
      <c r="A47" s="88" t="s">
        <v>78</v>
      </c>
      <c r="B47" s="88"/>
      <c r="C47" s="125">
        <v>570797</v>
      </c>
      <c r="D47" s="125">
        <v>567772</v>
      </c>
      <c r="E47" s="125">
        <v>555549</v>
      </c>
      <c r="F47" s="125">
        <v>560247</v>
      </c>
      <c r="G47" s="125">
        <v>557028</v>
      </c>
      <c r="H47" s="125">
        <v>562917</v>
      </c>
      <c r="I47" s="125">
        <v>567279</v>
      </c>
      <c r="J47" s="125">
        <v>575494</v>
      </c>
      <c r="K47" s="125">
        <v>589299</v>
      </c>
      <c r="L47" s="125">
        <v>599193</v>
      </c>
      <c r="M47" s="125">
        <v>602571</v>
      </c>
      <c r="N47" s="125">
        <v>617464</v>
      </c>
      <c r="O47" s="125">
        <v>615578</v>
      </c>
      <c r="P47" s="125">
        <v>609939</v>
      </c>
      <c r="Q47" s="125">
        <v>609324</v>
      </c>
      <c r="R47" s="387">
        <v>620913</v>
      </c>
      <c r="S47" s="440"/>
    </row>
    <row r="48" spans="1:19" s="160" customFormat="1" ht="11.25" customHeight="1">
      <c r="A48" s="128"/>
      <c r="B48" s="89"/>
      <c r="C48" s="126"/>
      <c r="D48" s="126"/>
      <c r="E48" s="126"/>
      <c r="F48" s="126"/>
      <c r="G48" s="126"/>
      <c r="H48" s="126"/>
      <c r="I48" s="126"/>
      <c r="J48" s="126"/>
      <c r="K48" s="126"/>
      <c r="L48" s="126"/>
      <c r="M48" s="126"/>
      <c r="N48" s="126"/>
      <c r="O48" s="126"/>
      <c r="P48" s="126"/>
      <c r="Q48" s="126"/>
      <c r="R48" s="447"/>
      <c r="S48" s="440"/>
    </row>
    <row r="49" spans="1:20" s="160" customFormat="1" ht="11.25" customHeight="1">
      <c r="A49" s="89"/>
      <c r="B49" s="89" t="s">
        <v>79</v>
      </c>
      <c r="C49" s="105">
        <v>321</v>
      </c>
      <c r="D49" s="105">
        <v>313</v>
      </c>
      <c r="E49" s="105">
        <v>274</v>
      </c>
      <c r="F49" s="105">
        <v>318</v>
      </c>
      <c r="G49" s="105">
        <v>310</v>
      </c>
      <c r="H49" s="105">
        <v>298</v>
      </c>
      <c r="I49" s="105">
        <v>318</v>
      </c>
      <c r="J49" s="105">
        <v>315</v>
      </c>
      <c r="K49" s="105">
        <v>295</v>
      </c>
      <c r="L49" s="105">
        <v>296</v>
      </c>
      <c r="M49" s="105">
        <v>297</v>
      </c>
      <c r="N49" s="105">
        <v>298</v>
      </c>
      <c r="O49" s="105">
        <v>305</v>
      </c>
      <c r="P49" s="105">
        <v>294</v>
      </c>
      <c r="Q49" s="105">
        <v>323</v>
      </c>
      <c r="R49" s="388">
        <v>312</v>
      </c>
      <c r="S49" s="440"/>
    </row>
    <row r="50" spans="1:20" s="160" customFormat="1" ht="11.25" customHeight="1">
      <c r="A50" s="25"/>
      <c r="B50" s="25" t="s">
        <v>80</v>
      </c>
      <c r="C50" s="126">
        <v>79699</v>
      </c>
      <c r="D50" s="126">
        <v>74935</v>
      </c>
      <c r="E50" s="126">
        <v>69835</v>
      </c>
      <c r="F50" s="126">
        <v>66851</v>
      </c>
      <c r="G50" s="126">
        <v>65161</v>
      </c>
      <c r="H50" s="126">
        <v>64197</v>
      </c>
      <c r="I50" s="126">
        <v>65590</v>
      </c>
      <c r="J50" s="126">
        <v>63367</v>
      </c>
      <c r="K50" s="126">
        <v>64663</v>
      </c>
      <c r="L50" s="126">
        <v>66030</v>
      </c>
      <c r="M50" s="126">
        <v>63777</v>
      </c>
      <c r="N50" s="126">
        <v>62914</v>
      </c>
      <c r="O50" s="126">
        <v>56711</v>
      </c>
      <c r="P50" s="126">
        <v>55864</v>
      </c>
      <c r="Q50" s="126">
        <v>55283</v>
      </c>
      <c r="R50" s="447">
        <v>52256</v>
      </c>
      <c r="S50" s="440"/>
    </row>
    <row r="51" spans="1:20" s="160" customFormat="1" ht="11.25" customHeight="1">
      <c r="A51" s="25"/>
      <c r="B51" s="25" t="s">
        <v>81</v>
      </c>
      <c r="C51" s="126">
        <v>490777</v>
      </c>
      <c r="D51" s="126">
        <v>492524</v>
      </c>
      <c r="E51" s="126">
        <v>485440</v>
      </c>
      <c r="F51" s="126">
        <v>493078</v>
      </c>
      <c r="G51" s="126">
        <v>491557</v>
      </c>
      <c r="H51" s="126">
        <v>498422</v>
      </c>
      <c r="I51" s="126">
        <v>501371</v>
      </c>
      <c r="J51" s="126">
        <v>511812</v>
      </c>
      <c r="K51" s="126">
        <v>524341</v>
      </c>
      <c r="L51" s="126">
        <v>532867</v>
      </c>
      <c r="M51" s="126">
        <v>538497</v>
      </c>
      <c r="N51" s="126">
        <v>554252</v>
      </c>
      <c r="O51" s="126">
        <v>558562</v>
      </c>
      <c r="P51" s="126">
        <v>553781</v>
      </c>
      <c r="Q51" s="126">
        <v>553718</v>
      </c>
      <c r="R51" s="447">
        <v>568345</v>
      </c>
      <c r="S51" s="440"/>
    </row>
    <row r="52" spans="1:20" s="160" customFormat="1" ht="11.25" customHeight="1">
      <c r="A52" s="64"/>
      <c r="B52" s="64"/>
      <c r="C52" s="129"/>
      <c r="D52" s="129"/>
      <c r="E52" s="129"/>
      <c r="F52" s="129"/>
      <c r="G52" s="129"/>
      <c r="H52" s="129"/>
      <c r="I52" s="129"/>
      <c r="J52" s="129"/>
      <c r="K52" s="129"/>
      <c r="L52" s="129"/>
      <c r="M52" s="129"/>
      <c r="N52" s="129"/>
      <c r="O52" s="129"/>
      <c r="P52" s="129"/>
      <c r="Q52" s="129"/>
      <c r="R52" s="106"/>
      <c r="S52" s="440"/>
    </row>
    <row r="53" spans="1:20" s="160" customFormat="1" ht="11.25" customHeight="1">
      <c r="A53" s="540" t="s">
        <v>109</v>
      </c>
      <c r="B53" s="540"/>
      <c r="C53" s="540"/>
      <c r="D53" s="540"/>
      <c r="E53" s="540"/>
      <c r="F53" s="540"/>
      <c r="G53" s="540"/>
      <c r="H53" s="540"/>
      <c r="I53" s="540"/>
      <c r="J53" s="540"/>
      <c r="K53" s="540"/>
      <c r="L53" s="540"/>
      <c r="M53" s="540"/>
      <c r="N53" s="540"/>
      <c r="O53" s="540"/>
      <c r="P53" s="540"/>
      <c r="Q53" s="540"/>
    </row>
    <row r="54" spans="1:20" s="160" customFormat="1" ht="11.25" customHeight="1">
      <c r="A54" s="541" t="s">
        <v>110</v>
      </c>
      <c r="B54" s="541"/>
      <c r="C54" s="541"/>
      <c r="D54" s="541"/>
      <c r="E54" s="541"/>
      <c r="F54" s="541"/>
      <c r="G54" s="541"/>
      <c r="H54" s="541"/>
      <c r="I54" s="541"/>
      <c r="J54" s="541"/>
      <c r="K54" s="541"/>
      <c r="L54" s="541"/>
      <c r="M54" s="541"/>
      <c r="N54" s="541"/>
      <c r="O54" s="541"/>
      <c r="P54" s="541"/>
      <c r="Q54" s="541"/>
    </row>
    <row r="55" spans="1:20" s="160" customFormat="1" ht="11.25" customHeight="1">
      <c r="A55" s="542" t="s">
        <v>189</v>
      </c>
      <c r="B55" s="542"/>
      <c r="C55" s="542"/>
      <c r="D55" s="542"/>
      <c r="E55" s="542"/>
      <c r="F55" s="542"/>
      <c r="G55" s="542"/>
      <c r="H55" s="542"/>
      <c r="I55" s="542"/>
      <c r="J55" s="542"/>
      <c r="K55" s="542"/>
      <c r="L55" s="542"/>
      <c r="M55" s="542"/>
      <c r="N55" s="542"/>
      <c r="O55" s="542"/>
      <c r="P55" s="542"/>
      <c r="Q55" s="542"/>
    </row>
    <row r="56" spans="1:20" s="160" customFormat="1" ht="11.25" customHeight="1">
      <c r="A56" s="111"/>
      <c r="B56" s="111"/>
      <c r="C56" s="111"/>
      <c r="D56" s="111"/>
      <c r="E56" s="111"/>
      <c r="F56" s="111"/>
      <c r="G56" s="111"/>
      <c r="H56" s="111"/>
      <c r="I56" s="111"/>
      <c r="J56" s="111"/>
      <c r="K56" s="111"/>
      <c r="L56" s="111"/>
      <c r="M56" s="111"/>
      <c r="N56" s="111"/>
      <c r="O56" s="111"/>
      <c r="P56" s="111"/>
      <c r="Q56" s="111"/>
    </row>
    <row r="57" spans="1:20" s="160" customFormat="1" ht="11.25" customHeight="1">
      <c r="A57" s="111"/>
      <c r="B57" s="111"/>
      <c r="C57" s="111"/>
      <c r="D57" s="111"/>
      <c r="E57" s="111"/>
      <c r="F57" s="111"/>
      <c r="G57" s="111"/>
      <c r="H57" s="111"/>
      <c r="I57" s="111"/>
      <c r="J57" s="111"/>
      <c r="K57" s="111"/>
      <c r="L57" s="111"/>
      <c r="M57" s="111"/>
      <c r="N57" s="111"/>
      <c r="O57" s="111"/>
      <c r="P57" s="111"/>
      <c r="Q57" s="111"/>
    </row>
    <row r="58" spans="1:20" s="160" customFormat="1" ht="11.25" customHeight="1">
      <c r="A58" s="76" t="s">
        <v>203</v>
      </c>
      <c r="B58" s="146"/>
      <c r="C58" s="74"/>
      <c r="D58" s="74"/>
      <c r="E58" s="74"/>
      <c r="F58" s="74"/>
      <c r="G58" s="74"/>
      <c r="H58" s="74"/>
      <c r="I58" s="75"/>
      <c r="J58" s="74"/>
      <c r="K58" s="74"/>
      <c r="L58" s="74"/>
      <c r="M58" s="74"/>
      <c r="N58" s="74"/>
      <c r="O58" s="74"/>
      <c r="P58" s="74"/>
      <c r="Q58" s="74"/>
      <c r="R58" s="74"/>
      <c r="S58" s="74"/>
    </row>
    <row r="59" spans="1:20" s="160" customFormat="1" ht="11.25" customHeight="1">
      <c r="A59" s="2"/>
      <c r="B59" s="130"/>
      <c r="C59" s="2"/>
      <c r="D59" s="2"/>
      <c r="E59" s="2"/>
      <c r="F59" s="2"/>
      <c r="G59" s="2"/>
      <c r="H59" s="2"/>
      <c r="I59" s="32"/>
      <c r="J59" s="2"/>
      <c r="K59" s="2"/>
      <c r="L59" s="2"/>
      <c r="M59" s="2"/>
      <c r="N59" s="2"/>
      <c r="O59" s="2"/>
      <c r="P59" s="2"/>
      <c r="Q59" s="2"/>
      <c r="R59" s="2"/>
      <c r="S59" s="2"/>
    </row>
    <row r="60" spans="1:20" s="160" customFormat="1" ht="11.25" customHeight="1">
      <c r="A60" s="515" t="s">
        <v>22</v>
      </c>
      <c r="B60" s="493"/>
      <c r="C60" s="543">
        <v>2007</v>
      </c>
      <c r="D60" s="543">
        <v>2008</v>
      </c>
      <c r="E60" s="543">
        <v>2009</v>
      </c>
      <c r="F60" s="543">
        <v>2010</v>
      </c>
      <c r="G60" s="543">
        <v>2011</v>
      </c>
      <c r="H60" s="543">
        <v>2012</v>
      </c>
      <c r="I60" s="545">
        <v>2013</v>
      </c>
      <c r="J60" s="545">
        <v>2014</v>
      </c>
      <c r="K60" s="545">
        <v>2015</v>
      </c>
      <c r="L60" s="545">
        <v>2016</v>
      </c>
      <c r="M60" s="534">
        <v>2017</v>
      </c>
      <c r="N60" s="534">
        <v>2018</v>
      </c>
      <c r="O60" s="534">
        <v>2019</v>
      </c>
      <c r="P60" s="534">
        <v>2020</v>
      </c>
      <c r="Q60" s="534">
        <v>2021</v>
      </c>
      <c r="R60" s="538" t="s">
        <v>202</v>
      </c>
      <c r="S60" s="539"/>
      <c r="T60" s="1"/>
    </row>
    <row r="61" spans="1:20" s="160" customFormat="1" ht="11.25" customHeight="1">
      <c r="A61" s="518"/>
      <c r="B61" s="519"/>
      <c r="C61" s="544"/>
      <c r="D61" s="544"/>
      <c r="E61" s="544"/>
      <c r="F61" s="544"/>
      <c r="G61" s="544"/>
      <c r="H61" s="544"/>
      <c r="I61" s="546"/>
      <c r="J61" s="546"/>
      <c r="K61" s="546"/>
      <c r="L61" s="546"/>
      <c r="M61" s="535"/>
      <c r="N61" s="535"/>
      <c r="O61" s="535"/>
      <c r="P61" s="535"/>
      <c r="Q61" s="535"/>
      <c r="R61" s="421" t="s">
        <v>111</v>
      </c>
      <c r="S61" s="422" t="s">
        <v>33</v>
      </c>
      <c r="T61" s="1"/>
    </row>
    <row r="62" spans="1:20" s="160" customFormat="1" ht="11.25" customHeight="1">
      <c r="A62" s="25"/>
      <c r="B62" s="25"/>
      <c r="C62" s="131"/>
      <c r="D62" s="131"/>
      <c r="E62" s="132"/>
      <c r="F62" s="133"/>
      <c r="G62" s="365"/>
      <c r="H62" s="131"/>
      <c r="I62" s="131"/>
      <c r="J62" s="131"/>
      <c r="K62" s="131"/>
      <c r="L62" s="131"/>
      <c r="M62" s="131"/>
      <c r="N62" s="131"/>
      <c r="O62" s="131"/>
      <c r="P62" s="131"/>
      <c r="Q62" s="131"/>
      <c r="R62" s="131"/>
      <c r="S62" s="2"/>
      <c r="T62" s="25"/>
    </row>
    <row r="63" spans="1:20" s="160" customFormat="1" ht="11.25" customHeight="1">
      <c r="A63" s="88" t="s">
        <v>35</v>
      </c>
      <c r="B63" s="89"/>
      <c r="C63" s="101">
        <v>111</v>
      </c>
      <c r="D63" s="101">
        <v>120</v>
      </c>
      <c r="E63" s="101">
        <v>119</v>
      </c>
      <c r="F63" s="101">
        <v>108</v>
      </c>
      <c r="G63" s="101">
        <v>97</v>
      </c>
      <c r="H63" s="101">
        <v>129</v>
      </c>
      <c r="I63" s="101">
        <v>103</v>
      </c>
      <c r="J63" s="101">
        <v>95</v>
      </c>
      <c r="K63" s="101">
        <v>96</v>
      </c>
      <c r="L63" s="101">
        <v>99</v>
      </c>
      <c r="M63" s="101">
        <v>112</v>
      </c>
      <c r="N63" s="101">
        <v>83</v>
      </c>
      <c r="O63" s="101">
        <v>92</v>
      </c>
      <c r="P63" s="101">
        <v>123</v>
      </c>
      <c r="Q63" s="101">
        <v>153</v>
      </c>
      <c r="R63" s="101">
        <f>Q63-P63</f>
        <v>30</v>
      </c>
      <c r="S63" s="134">
        <f>((Q63/P63)-1)*100</f>
        <v>24.390243902439025</v>
      </c>
      <c r="T63" s="1"/>
    </row>
    <row r="64" spans="1:20" s="160" customFormat="1" ht="11.25" customHeight="1">
      <c r="A64" s="88" t="s">
        <v>36</v>
      </c>
      <c r="B64" s="89"/>
      <c r="C64" s="101">
        <v>172</v>
      </c>
      <c r="D64" s="101">
        <v>77</v>
      </c>
      <c r="E64" s="101">
        <v>71</v>
      </c>
      <c r="F64" s="101">
        <v>64</v>
      </c>
      <c r="G64" s="101">
        <v>63</v>
      </c>
      <c r="H64" s="101">
        <v>41</v>
      </c>
      <c r="I64" s="101">
        <v>37</v>
      </c>
      <c r="J64" s="101">
        <v>124</v>
      </c>
      <c r="K64" s="101">
        <v>84</v>
      </c>
      <c r="L64" s="101">
        <v>89</v>
      </c>
      <c r="M64" s="101">
        <v>90</v>
      </c>
      <c r="N64" s="101">
        <v>92</v>
      </c>
      <c r="O64" s="101">
        <v>93</v>
      </c>
      <c r="P64" s="101">
        <v>85</v>
      </c>
      <c r="Q64" s="101">
        <v>80</v>
      </c>
      <c r="R64" s="101">
        <f t="shared" ref="R64:R111" si="0">Q64-P64</f>
        <v>-5</v>
      </c>
      <c r="S64" s="134">
        <f t="shared" ref="S64:S111" si="1">((Q64/P64)-1)*100</f>
        <v>-5.8823529411764719</v>
      </c>
      <c r="T64" s="1"/>
    </row>
    <row r="65" spans="1:20" s="160" customFormat="1" ht="11.25" customHeight="1">
      <c r="A65" s="88" t="s">
        <v>37</v>
      </c>
      <c r="B65" s="89"/>
      <c r="C65" s="101">
        <v>24490</v>
      </c>
      <c r="D65" s="101">
        <v>23755</v>
      </c>
      <c r="E65" s="101">
        <v>22800</v>
      </c>
      <c r="F65" s="101">
        <v>20938</v>
      </c>
      <c r="G65" s="101">
        <v>21158</v>
      </c>
      <c r="H65" s="101">
        <v>20754</v>
      </c>
      <c r="I65" s="101">
        <v>18978</v>
      </c>
      <c r="J65" s="101">
        <v>16868</v>
      </c>
      <c r="K65" s="101">
        <v>16281</v>
      </c>
      <c r="L65" s="101">
        <v>15885</v>
      </c>
      <c r="M65" s="101">
        <v>16176</v>
      </c>
      <c r="N65" s="101">
        <v>16052</v>
      </c>
      <c r="O65" s="101">
        <v>16277</v>
      </c>
      <c r="P65" s="101">
        <v>15868</v>
      </c>
      <c r="Q65" s="101">
        <v>16261</v>
      </c>
      <c r="R65" s="101">
        <f t="shared" si="0"/>
        <v>393</v>
      </c>
      <c r="S65" s="134">
        <f t="shared" si="1"/>
        <v>2.4766826317116131</v>
      </c>
      <c r="T65" s="1"/>
    </row>
    <row r="66" spans="1:20" s="160" customFormat="1" ht="11.25" customHeight="1">
      <c r="A66" s="88" t="s">
        <v>112</v>
      </c>
      <c r="B66" s="89"/>
      <c r="C66" s="101">
        <v>3954</v>
      </c>
      <c r="D66" s="101">
        <v>4098</v>
      </c>
      <c r="E66" s="101">
        <v>4357</v>
      </c>
      <c r="F66" s="101">
        <v>4336</v>
      </c>
      <c r="G66" s="101">
        <v>4576</v>
      </c>
      <c r="H66" s="101">
        <v>4756</v>
      </c>
      <c r="I66" s="101">
        <v>4614</v>
      </c>
      <c r="J66" s="101">
        <v>4542</v>
      </c>
      <c r="K66" s="101">
        <v>4298</v>
      </c>
      <c r="L66" s="101">
        <v>4181</v>
      </c>
      <c r="M66" s="101">
        <v>4195</v>
      </c>
      <c r="N66" s="101">
        <v>4061</v>
      </c>
      <c r="O66" s="101">
        <v>4165</v>
      </c>
      <c r="P66" s="101">
        <v>4326</v>
      </c>
      <c r="Q66" s="101">
        <v>4371</v>
      </c>
      <c r="R66" s="101">
        <f t="shared" si="0"/>
        <v>45</v>
      </c>
      <c r="S66" s="134">
        <f t="shared" si="1"/>
        <v>1.0402219140083213</v>
      </c>
      <c r="T66" s="1"/>
    </row>
    <row r="67" spans="1:20" s="160" customFormat="1" ht="11.25" customHeight="1">
      <c r="A67" s="88" t="s">
        <v>113</v>
      </c>
      <c r="B67" s="89"/>
      <c r="C67" s="101">
        <v>4331</v>
      </c>
      <c r="D67" s="101">
        <v>3772</v>
      </c>
      <c r="E67" s="101">
        <v>3475</v>
      </c>
      <c r="F67" s="101">
        <v>3759</v>
      </c>
      <c r="G67" s="101">
        <v>3645</v>
      </c>
      <c r="H67" s="101">
        <v>3650</v>
      </c>
      <c r="I67" s="101">
        <v>3176</v>
      </c>
      <c r="J67" s="101">
        <v>3182</v>
      </c>
      <c r="K67" s="101">
        <v>3214</v>
      </c>
      <c r="L67" s="101">
        <v>3340</v>
      </c>
      <c r="M67" s="101">
        <v>3219</v>
      </c>
      <c r="N67" s="101">
        <v>3247</v>
      </c>
      <c r="O67" s="101">
        <v>3295</v>
      </c>
      <c r="P67" s="101">
        <v>3407</v>
      </c>
      <c r="Q67" s="101">
        <v>3508</v>
      </c>
      <c r="R67" s="101">
        <f t="shared" si="0"/>
        <v>101</v>
      </c>
      <c r="S67" s="134">
        <f t="shared" si="1"/>
        <v>2.964484884062224</v>
      </c>
      <c r="T67" s="1"/>
    </row>
    <row r="68" spans="1:20" s="160" customFormat="1" ht="11.25" customHeight="1">
      <c r="A68" s="88" t="s">
        <v>40</v>
      </c>
      <c r="B68" s="89"/>
      <c r="C68" s="101">
        <v>18796</v>
      </c>
      <c r="D68" s="101">
        <v>19018</v>
      </c>
      <c r="E68" s="101">
        <v>18987</v>
      </c>
      <c r="F68" s="101">
        <v>17024</v>
      </c>
      <c r="G68" s="101">
        <v>16640</v>
      </c>
      <c r="H68" s="101">
        <v>16405</v>
      </c>
      <c r="I68" s="101">
        <v>15208</v>
      </c>
      <c r="J68" s="101">
        <v>14234</v>
      </c>
      <c r="K68" s="101">
        <v>13959</v>
      </c>
      <c r="L68" s="101">
        <v>13863</v>
      </c>
      <c r="M68" s="101">
        <v>14001</v>
      </c>
      <c r="N68" s="101">
        <v>14072</v>
      </c>
      <c r="O68" s="101">
        <v>13707</v>
      </c>
      <c r="P68" s="101">
        <v>13390</v>
      </c>
      <c r="Q68" s="101">
        <v>12948</v>
      </c>
      <c r="R68" s="101">
        <f t="shared" si="0"/>
        <v>-442</v>
      </c>
      <c r="S68" s="134">
        <f t="shared" si="1"/>
        <v>-3.300970873786413</v>
      </c>
      <c r="T68" s="1"/>
    </row>
    <row r="69" spans="1:20" s="160" customFormat="1" ht="11.25" customHeight="1">
      <c r="A69" s="88" t="s">
        <v>41</v>
      </c>
      <c r="B69" s="89"/>
      <c r="C69" s="101">
        <v>67695</v>
      </c>
      <c r="D69" s="101">
        <v>66740</v>
      </c>
      <c r="E69" s="101">
        <v>64032</v>
      </c>
      <c r="F69" s="101">
        <v>64501</v>
      </c>
      <c r="G69" s="101">
        <v>64428</v>
      </c>
      <c r="H69" s="101">
        <v>62033</v>
      </c>
      <c r="I69" s="101">
        <v>60937</v>
      </c>
      <c r="J69" s="101">
        <v>58819</v>
      </c>
      <c r="K69" s="101">
        <v>58369</v>
      </c>
      <c r="L69" s="101">
        <v>57840</v>
      </c>
      <c r="M69" s="101">
        <v>56988</v>
      </c>
      <c r="N69" s="101">
        <v>56535</v>
      </c>
      <c r="O69" s="101">
        <v>57193</v>
      </c>
      <c r="P69" s="101">
        <v>54404</v>
      </c>
      <c r="Q69" s="101">
        <v>54289</v>
      </c>
      <c r="R69" s="101">
        <f t="shared" si="0"/>
        <v>-115</v>
      </c>
      <c r="S69" s="134">
        <f t="shared" si="1"/>
        <v>-0.21138151606499012</v>
      </c>
      <c r="T69" s="1"/>
    </row>
    <row r="70" spans="1:20" s="160" customFormat="1" ht="11.25" customHeight="1">
      <c r="A70" s="89"/>
      <c r="B70" s="89" t="s">
        <v>42</v>
      </c>
      <c r="C70" s="103">
        <v>5537</v>
      </c>
      <c r="D70" s="103">
        <v>5777</v>
      </c>
      <c r="E70" s="103">
        <v>5415</v>
      </c>
      <c r="F70" s="103">
        <v>5594</v>
      </c>
      <c r="G70" s="103">
        <v>5447</v>
      </c>
      <c r="H70" s="103">
        <v>5120</v>
      </c>
      <c r="I70" s="103">
        <v>4975</v>
      </c>
      <c r="J70" s="103">
        <v>4551</v>
      </c>
      <c r="K70" s="103">
        <v>4261</v>
      </c>
      <c r="L70" s="103">
        <v>4216</v>
      </c>
      <c r="M70" s="103">
        <v>4162</v>
      </c>
      <c r="N70" s="103">
        <v>4082</v>
      </c>
      <c r="O70" s="103">
        <v>4252</v>
      </c>
      <c r="P70" s="103">
        <v>4072</v>
      </c>
      <c r="Q70" s="103">
        <v>3813</v>
      </c>
      <c r="R70" s="103">
        <f t="shared" si="0"/>
        <v>-259</v>
      </c>
      <c r="S70" s="487">
        <f t="shared" si="1"/>
        <v>-6.3605108055009847</v>
      </c>
      <c r="T70" s="1"/>
    </row>
    <row r="71" spans="1:20" s="160" customFormat="1" ht="11.25" customHeight="1">
      <c r="A71" s="89"/>
      <c r="B71" s="89" t="s">
        <v>43</v>
      </c>
      <c r="C71" s="103">
        <v>31297</v>
      </c>
      <c r="D71" s="103">
        <v>30352</v>
      </c>
      <c r="E71" s="103">
        <v>28433</v>
      </c>
      <c r="F71" s="103">
        <v>27771</v>
      </c>
      <c r="G71" s="103">
        <v>27265</v>
      </c>
      <c r="H71" s="103">
        <v>26085</v>
      </c>
      <c r="I71" s="103">
        <v>25079</v>
      </c>
      <c r="J71" s="103">
        <v>23197</v>
      </c>
      <c r="K71" s="103">
        <v>22508</v>
      </c>
      <c r="L71" s="103">
        <v>21525</v>
      </c>
      <c r="M71" s="103">
        <v>20890</v>
      </c>
      <c r="N71" s="103">
        <v>20616</v>
      </c>
      <c r="O71" s="103">
        <v>20385</v>
      </c>
      <c r="P71" s="103">
        <v>19902</v>
      </c>
      <c r="Q71" s="103">
        <v>19125</v>
      </c>
      <c r="R71" s="103">
        <f t="shared" si="0"/>
        <v>-777</v>
      </c>
      <c r="S71" s="487">
        <f t="shared" si="1"/>
        <v>-3.904130238167014</v>
      </c>
      <c r="T71" s="1"/>
    </row>
    <row r="72" spans="1:20" s="160" customFormat="1" ht="11.25" customHeight="1">
      <c r="A72" s="89"/>
      <c r="B72" s="89" t="s">
        <v>44</v>
      </c>
      <c r="C72" s="103">
        <v>30861</v>
      </c>
      <c r="D72" s="103">
        <v>30611</v>
      </c>
      <c r="E72" s="103">
        <v>30184</v>
      </c>
      <c r="F72" s="103">
        <v>31136</v>
      </c>
      <c r="G72" s="103">
        <v>31716</v>
      </c>
      <c r="H72" s="103">
        <v>30828</v>
      </c>
      <c r="I72" s="103">
        <v>30883</v>
      </c>
      <c r="J72" s="103">
        <v>31071</v>
      </c>
      <c r="K72" s="103">
        <v>31600</v>
      </c>
      <c r="L72" s="103">
        <v>32099</v>
      </c>
      <c r="M72" s="103">
        <v>31936</v>
      </c>
      <c r="N72" s="103">
        <v>31837</v>
      </c>
      <c r="O72" s="103">
        <v>32556</v>
      </c>
      <c r="P72" s="103">
        <v>30430</v>
      </c>
      <c r="Q72" s="103">
        <v>31351</v>
      </c>
      <c r="R72" s="103">
        <f t="shared" si="0"/>
        <v>921</v>
      </c>
      <c r="S72" s="487">
        <f t="shared" si="1"/>
        <v>3.0266184686164932</v>
      </c>
      <c r="T72" s="1"/>
    </row>
    <row r="73" spans="1:20" s="160" customFormat="1" ht="11.25" customHeight="1">
      <c r="A73" s="88" t="s">
        <v>45</v>
      </c>
      <c r="B73" s="88"/>
      <c r="C73" s="101">
        <v>30026</v>
      </c>
      <c r="D73" s="101">
        <v>29448</v>
      </c>
      <c r="E73" s="101">
        <v>27851</v>
      </c>
      <c r="F73" s="101">
        <v>28360</v>
      </c>
      <c r="G73" s="101">
        <v>28218</v>
      </c>
      <c r="H73" s="101">
        <v>27930</v>
      </c>
      <c r="I73" s="101">
        <v>26501</v>
      </c>
      <c r="J73" s="101">
        <v>28201</v>
      </c>
      <c r="K73" s="101">
        <v>28328</v>
      </c>
      <c r="L73" s="101">
        <v>28699</v>
      </c>
      <c r="M73" s="101">
        <v>29317</v>
      </c>
      <c r="N73" s="101">
        <v>30164</v>
      </c>
      <c r="O73" s="101">
        <v>31183</v>
      </c>
      <c r="P73" s="101">
        <v>32265</v>
      </c>
      <c r="Q73" s="101">
        <v>33491</v>
      </c>
      <c r="R73" s="101">
        <f t="shared" si="0"/>
        <v>1226</v>
      </c>
      <c r="S73" s="134">
        <f t="shared" si="1"/>
        <v>3.7997830466449667</v>
      </c>
      <c r="T73" s="1"/>
    </row>
    <row r="74" spans="1:20" s="160" customFormat="1" ht="11.25" customHeight="1">
      <c r="A74" s="89"/>
      <c r="B74" s="89" t="s">
        <v>46</v>
      </c>
      <c r="C74" s="103">
        <v>19844</v>
      </c>
      <c r="D74" s="103">
        <v>20129</v>
      </c>
      <c r="E74" s="103">
        <v>19345</v>
      </c>
      <c r="F74" s="103">
        <v>19488</v>
      </c>
      <c r="G74" s="103">
        <v>19141</v>
      </c>
      <c r="H74" s="103">
        <v>19530</v>
      </c>
      <c r="I74" s="103">
        <v>19577</v>
      </c>
      <c r="J74" s="103">
        <v>21522</v>
      </c>
      <c r="K74" s="103">
        <v>21793</v>
      </c>
      <c r="L74" s="103">
        <v>22265</v>
      </c>
      <c r="M74" s="103">
        <v>22774</v>
      </c>
      <c r="N74" s="103">
        <v>23163</v>
      </c>
      <c r="O74" s="103">
        <v>24100</v>
      </c>
      <c r="P74" s="103">
        <v>24367</v>
      </c>
      <c r="Q74" s="103">
        <v>25015</v>
      </c>
      <c r="R74" s="103">
        <f t="shared" si="0"/>
        <v>648</v>
      </c>
      <c r="S74" s="487">
        <f t="shared" si="1"/>
        <v>2.6593343456313923</v>
      </c>
      <c r="T74" s="1"/>
    </row>
    <row r="75" spans="1:20" s="160" customFormat="1" ht="11.25" customHeight="1">
      <c r="A75" s="89"/>
      <c r="B75" s="89" t="s">
        <v>47</v>
      </c>
      <c r="C75" s="103">
        <v>2396</v>
      </c>
      <c r="D75" s="103">
        <v>2547</v>
      </c>
      <c r="E75" s="103">
        <v>2290</v>
      </c>
      <c r="F75" s="135">
        <v>2675</v>
      </c>
      <c r="G75" s="25">
        <v>2750</v>
      </c>
      <c r="H75" s="103">
        <v>2335</v>
      </c>
      <c r="I75" s="103">
        <v>2235</v>
      </c>
      <c r="J75" s="103">
        <v>1381</v>
      </c>
      <c r="K75" s="103">
        <v>1500</v>
      </c>
      <c r="L75" s="103">
        <v>1565</v>
      </c>
      <c r="M75" s="103">
        <v>1646</v>
      </c>
      <c r="N75" s="103">
        <v>1875</v>
      </c>
      <c r="O75" s="103">
        <v>1843</v>
      </c>
      <c r="P75" s="103">
        <v>2194</v>
      </c>
      <c r="Q75" s="103">
        <v>2473</v>
      </c>
      <c r="R75" s="103">
        <f t="shared" si="0"/>
        <v>279</v>
      </c>
      <c r="S75" s="487">
        <f t="shared" si="1"/>
        <v>12.71649954421148</v>
      </c>
      <c r="T75" s="1"/>
    </row>
    <row r="76" spans="1:20" s="160" customFormat="1" ht="11.25" customHeight="1">
      <c r="A76" s="89"/>
      <c r="B76" s="89" t="s">
        <v>48</v>
      </c>
      <c r="C76" s="103">
        <v>7786</v>
      </c>
      <c r="D76" s="103">
        <v>6772</v>
      </c>
      <c r="E76" s="103">
        <v>6216</v>
      </c>
      <c r="F76" s="135">
        <v>6197</v>
      </c>
      <c r="G76" s="25">
        <v>6327</v>
      </c>
      <c r="H76" s="103">
        <v>6065</v>
      </c>
      <c r="I76" s="103">
        <v>4689</v>
      </c>
      <c r="J76" s="103">
        <v>5298</v>
      </c>
      <c r="K76" s="103">
        <v>5035</v>
      </c>
      <c r="L76" s="103">
        <v>4869</v>
      </c>
      <c r="M76" s="103">
        <v>4897</v>
      </c>
      <c r="N76" s="103">
        <v>5126</v>
      </c>
      <c r="O76" s="103">
        <v>5240</v>
      </c>
      <c r="P76" s="103">
        <v>5704</v>
      </c>
      <c r="Q76" s="103">
        <v>6003</v>
      </c>
      <c r="R76" s="103">
        <f t="shared" si="0"/>
        <v>299</v>
      </c>
      <c r="S76" s="487">
        <f t="shared" si="1"/>
        <v>5.2419354838709742</v>
      </c>
      <c r="T76" s="1"/>
    </row>
    <row r="77" spans="1:20" s="160" customFormat="1" ht="11.25" customHeight="1">
      <c r="A77" s="88" t="s">
        <v>49</v>
      </c>
      <c r="B77" s="88"/>
      <c r="C77" s="101">
        <v>25979</v>
      </c>
      <c r="D77" s="101">
        <v>25803</v>
      </c>
      <c r="E77" s="101">
        <v>25949</v>
      </c>
      <c r="F77" s="101">
        <v>26567</v>
      </c>
      <c r="G77" s="101">
        <v>26792</v>
      </c>
      <c r="H77" s="101">
        <v>26307</v>
      </c>
      <c r="I77" s="101">
        <v>26730</v>
      </c>
      <c r="J77" s="101">
        <v>26958</v>
      </c>
      <c r="K77" s="101">
        <v>26654</v>
      </c>
      <c r="L77" s="101">
        <v>26444</v>
      </c>
      <c r="M77" s="101">
        <v>27032</v>
      </c>
      <c r="N77" s="101">
        <v>27492</v>
      </c>
      <c r="O77" s="101">
        <v>29098</v>
      </c>
      <c r="P77" s="101">
        <v>24211</v>
      </c>
      <c r="Q77" s="101">
        <v>24659</v>
      </c>
      <c r="R77" s="101">
        <f t="shared" si="0"/>
        <v>448</v>
      </c>
      <c r="S77" s="134">
        <f t="shared" si="1"/>
        <v>1.85039857915823</v>
      </c>
      <c r="T77" s="1"/>
    </row>
    <row r="78" spans="1:20" s="160" customFormat="1" ht="11.25" customHeight="1">
      <c r="A78" s="88" t="s">
        <v>50</v>
      </c>
      <c r="B78" s="88"/>
      <c r="C78" s="101">
        <v>35558</v>
      </c>
      <c r="D78" s="101">
        <v>34940</v>
      </c>
      <c r="E78" s="101">
        <v>33412</v>
      </c>
      <c r="F78" s="101">
        <v>33292</v>
      </c>
      <c r="G78" s="101">
        <v>32657</v>
      </c>
      <c r="H78" s="101">
        <v>31621</v>
      </c>
      <c r="I78" s="101">
        <v>30985</v>
      </c>
      <c r="J78" s="101">
        <v>30683</v>
      </c>
      <c r="K78" s="101">
        <v>31022</v>
      </c>
      <c r="L78" s="101">
        <v>31680</v>
      </c>
      <c r="M78" s="101">
        <v>32003</v>
      </c>
      <c r="N78" s="101">
        <v>32303</v>
      </c>
      <c r="O78" s="101">
        <v>31993</v>
      </c>
      <c r="P78" s="101">
        <v>32304</v>
      </c>
      <c r="Q78" s="101">
        <v>33846</v>
      </c>
      <c r="R78" s="101">
        <f t="shared" si="0"/>
        <v>1542</v>
      </c>
      <c r="S78" s="134">
        <f t="shared" si="1"/>
        <v>4.7734026745913871</v>
      </c>
      <c r="T78" s="1"/>
    </row>
    <row r="79" spans="1:20" s="160" customFormat="1" ht="11.25" customHeight="1">
      <c r="A79" s="88"/>
      <c r="B79" s="89" t="s">
        <v>51</v>
      </c>
      <c r="C79" s="103">
        <v>2658</v>
      </c>
      <c r="D79" s="103">
        <v>2616</v>
      </c>
      <c r="E79" s="103">
        <v>2460</v>
      </c>
      <c r="F79" s="103">
        <v>2256</v>
      </c>
      <c r="G79" s="103">
        <v>2317</v>
      </c>
      <c r="H79" s="103">
        <v>2234</v>
      </c>
      <c r="I79" s="103">
        <v>2269</v>
      </c>
      <c r="J79" s="103">
        <v>1982</v>
      </c>
      <c r="K79" s="103">
        <v>1983</v>
      </c>
      <c r="L79" s="103">
        <v>1935</v>
      </c>
      <c r="M79" s="103">
        <v>1888</v>
      </c>
      <c r="N79" s="103">
        <v>1866</v>
      </c>
      <c r="O79" s="103">
        <v>1774</v>
      </c>
      <c r="P79" s="103">
        <v>1928</v>
      </c>
      <c r="Q79" s="103">
        <v>1982</v>
      </c>
      <c r="R79" s="103">
        <f t="shared" si="0"/>
        <v>54</v>
      </c>
      <c r="S79" s="487">
        <f t="shared" si="1"/>
        <v>2.8008298755186622</v>
      </c>
      <c r="T79" s="1"/>
    </row>
    <row r="80" spans="1:20" s="160" customFormat="1" ht="11.25" customHeight="1">
      <c r="A80" s="88"/>
      <c r="B80" s="89" t="s">
        <v>52</v>
      </c>
      <c r="C80" s="103">
        <v>7549</v>
      </c>
      <c r="D80" s="103">
        <v>7221</v>
      </c>
      <c r="E80" s="103">
        <v>7052</v>
      </c>
      <c r="F80" s="103">
        <v>6995</v>
      </c>
      <c r="G80" s="103">
        <v>6910</v>
      </c>
      <c r="H80" s="103">
        <v>6764</v>
      </c>
      <c r="I80" s="103">
        <v>6645</v>
      </c>
      <c r="J80" s="103">
        <v>6436</v>
      </c>
      <c r="K80" s="103">
        <v>6263</v>
      </c>
      <c r="L80" s="103">
        <v>6106</v>
      </c>
      <c r="M80" s="103">
        <v>6235</v>
      </c>
      <c r="N80" s="103">
        <v>6137</v>
      </c>
      <c r="O80" s="103">
        <v>6142</v>
      </c>
      <c r="P80" s="103">
        <v>6007</v>
      </c>
      <c r="Q80" s="103">
        <v>5908</v>
      </c>
      <c r="R80" s="103">
        <f t="shared" si="0"/>
        <v>-99</v>
      </c>
      <c r="S80" s="487">
        <f t="shared" si="1"/>
        <v>-1.6480772432162505</v>
      </c>
      <c r="T80" s="1"/>
    </row>
    <row r="81" spans="1:20" s="160" customFormat="1" ht="11.25" customHeight="1">
      <c r="A81" s="88"/>
      <c r="B81" s="89" t="s">
        <v>53</v>
      </c>
      <c r="C81" s="103">
        <v>13112</v>
      </c>
      <c r="D81" s="103">
        <v>12398</v>
      </c>
      <c r="E81" s="103">
        <v>11756</v>
      </c>
      <c r="F81" s="103">
        <v>11171</v>
      </c>
      <c r="G81" s="103">
        <v>10567</v>
      </c>
      <c r="H81" s="103">
        <v>10293</v>
      </c>
      <c r="I81" s="103">
        <v>10325</v>
      </c>
      <c r="J81" s="103">
        <v>10671</v>
      </c>
      <c r="K81" s="103">
        <v>10759</v>
      </c>
      <c r="L81" s="103">
        <v>10821</v>
      </c>
      <c r="M81" s="103">
        <v>10436</v>
      </c>
      <c r="N81" s="103">
        <v>9880</v>
      </c>
      <c r="O81" s="103">
        <v>9191</v>
      </c>
      <c r="P81" s="103">
        <v>8493</v>
      </c>
      <c r="Q81" s="103">
        <v>8686</v>
      </c>
      <c r="R81" s="103">
        <f t="shared" si="0"/>
        <v>193</v>
      </c>
      <c r="S81" s="487">
        <f t="shared" si="1"/>
        <v>2.2724596726716229</v>
      </c>
      <c r="T81" s="1"/>
    </row>
    <row r="82" spans="1:20" s="160" customFormat="1" ht="11.25" customHeight="1">
      <c r="A82" s="88"/>
      <c r="B82" s="89" t="s">
        <v>114</v>
      </c>
      <c r="C82" s="103">
        <v>12239</v>
      </c>
      <c r="D82" s="103">
        <v>12705</v>
      </c>
      <c r="E82" s="103">
        <v>12144</v>
      </c>
      <c r="F82" s="103">
        <v>12870</v>
      </c>
      <c r="G82" s="103">
        <v>12863</v>
      </c>
      <c r="H82" s="103">
        <v>12330</v>
      </c>
      <c r="I82" s="103">
        <v>11746</v>
      </c>
      <c r="J82" s="103">
        <v>11594</v>
      </c>
      <c r="K82" s="103">
        <v>12017</v>
      </c>
      <c r="L82" s="103">
        <v>12818</v>
      </c>
      <c r="M82" s="103">
        <v>13444</v>
      </c>
      <c r="N82" s="103">
        <v>14420</v>
      </c>
      <c r="O82" s="103">
        <v>14886</v>
      </c>
      <c r="P82" s="103">
        <v>15876</v>
      </c>
      <c r="Q82" s="103">
        <v>17270</v>
      </c>
      <c r="R82" s="103">
        <f t="shared" si="0"/>
        <v>1394</v>
      </c>
      <c r="S82" s="487">
        <f t="shared" si="1"/>
        <v>8.7805492567397216</v>
      </c>
      <c r="T82" s="1"/>
    </row>
    <row r="83" spans="1:20" s="160" customFormat="1" ht="11.25" customHeight="1">
      <c r="A83" s="88" t="s">
        <v>55</v>
      </c>
      <c r="B83" s="88"/>
      <c r="C83" s="101">
        <v>68306</v>
      </c>
      <c r="D83" s="101">
        <v>66359</v>
      </c>
      <c r="E83" s="101">
        <v>64059</v>
      </c>
      <c r="F83" s="101">
        <v>63242</v>
      </c>
      <c r="G83" s="101">
        <v>63144</v>
      </c>
      <c r="H83" s="101">
        <v>60468</v>
      </c>
      <c r="I83" s="101">
        <v>59077</v>
      </c>
      <c r="J83" s="101">
        <v>57631</v>
      </c>
      <c r="K83" s="101">
        <v>56059</v>
      </c>
      <c r="L83" s="101">
        <v>55378</v>
      </c>
      <c r="M83" s="101">
        <v>54621</v>
      </c>
      <c r="N83" s="101">
        <v>52905</v>
      </c>
      <c r="O83" s="101">
        <v>52376</v>
      </c>
      <c r="P83" s="101">
        <v>52242</v>
      </c>
      <c r="Q83" s="101">
        <v>51821</v>
      </c>
      <c r="R83" s="101">
        <f t="shared" si="0"/>
        <v>-421</v>
      </c>
      <c r="S83" s="134">
        <f t="shared" si="1"/>
        <v>-0.80586501282493561</v>
      </c>
      <c r="T83" s="1"/>
    </row>
    <row r="84" spans="1:20" s="160" customFormat="1" ht="11.25" customHeight="1">
      <c r="A84" s="88" t="s">
        <v>56</v>
      </c>
      <c r="B84" s="88"/>
      <c r="C84" s="101">
        <v>3625</v>
      </c>
      <c r="D84" s="101">
        <v>3751</v>
      </c>
      <c r="E84" s="101">
        <v>3687</v>
      </c>
      <c r="F84" s="101">
        <v>5186</v>
      </c>
      <c r="G84" s="101">
        <v>5311</v>
      </c>
      <c r="H84" s="101">
        <v>5643</v>
      </c>
      <c r="I84" s="101">
        <v>5741</v>
      </c>
      <c r="J84" s="101">
        <v>5837</v>
      </c>
      <c r="K84" s="101">
        <v>5844</v>
      </c>
      <c r="L84" s="101">
        <v>5764</v>
      </c>
      <c r="M84" s="101">
        <v>5886</v>
      </c>
      <c r="N84" s="101">
        <v>6001</v>
      </c>
      <c r="O84" s="101">
        <v>5930</v>
      </c>
      <c r="P84" s="101">
        <v>5993</v>
      </c>
      <c r="Q84" s="101">
        <v>6100</v>
      </c>
      <c r="R84" s="101">
        <f t="shared" si="0"/>
        <v>107</v>
      </c>
      <c r="S84" s="134">
        <f t="shared" si="1"/>
        <v>1.7854163190388794</v>
      </c>
      <c r="T84" s="1"/>
    </row>
    <row r="85" spans="1:20" s="160" customFormat="1" ht="11.25" customHeight="1">
      <c r="A85" s="88" t="s">
        <v>115</v>
      </c>
      <c r="B85" s="88"/>
      <c r="C85" s="101">
        <v>33554</v>
      </c>
      <c r="D85" s="101">
        <v>35469</v>
      </c>
      <c r="E85" s="101">
        <v>35742</v>
      </c>
      <c r="F85" s="101">
        <v>37197</v>
      </c>
      <c r="G85" s="101">
        <v>37048</v>
      </c>
      <c r="H85" s="101">
        <v>36216</v>
      </c>
      <c r="I85" s="101">
        <v>36131</v>
      </c>
      <c r="J85" s="101">
        <v>37175</v>
      </c>
      <c r="K85" s="101">
        <v>37437</v>
      </c>
      <c r="L85" s="101">
        <v>38023</v>
      </c>
      <c r="M85" s="101">
        <v>38505</v>
      </c>
      <c r="N85" s="101">
        <v>38959</v>
      </c>
      <c r="O85" s="101">
        <v>40478</v>
      </c>
      <c r="P85" s="101">
        <v>40694</v>
      </c>
      <c r="Q85" s="101">
        <v>42010</v>
      </c>
      <c r="R85" s="101">
        <f t="shared" si="0"/>
        <v>1316</v>
      </c>
      <c r="S85" s="134">
        <f t="shared" si="1"/>
        <v>3.2338919742468164</v>
      </c>
      <c r="T85" s="1"/>
    </row>
    <row r="86" spans="1:20" s="160" customFormat="1" ht="11.25" customHeight="1">
      <c r="A86" s="89"/>
      <c r="B86" s="136" t="s">
        <v>116</v>
      </c>
      <c r="C86" s="103">
        <v>22121</v>
      </c>
      <c r="D86" s="103">
        <v>24290</v>
      </c>
      <c r="E86" s="103">
        <v>24736</v>
      </c>
      <c r="F86" s="103">
        <v>26026</v>
      </c>
      <c r="G86" s="103">
        <v>26055</v>
      </c>
      <c r="H86" s="103">
        <v>25574</v>
      </c>
      <c r="I86" s="103">
        <v>26033</v>
      </c>
      <c r="J86" s="103">
        <v>26619</v>
      </c>
      <c r="K86" s="103">
        <v>27045</v>
      </c>
      <c r="L86" s="103">
        <v>27634</v>
      </c>
      <c r="M86" s="103">
        <v>27917</v>
      </c>
      <c r="N86" s="103">
        <v>27434</v>
      </c>
      <c r="O86" s="103">
        <v>28409</v>
      </c>
      <c r="P86" s="103">
        <v>28524</v>
      </c>
      <c r="Q86" s="103">
        <v>29362</v>
      </c>
      <c r="R86" s="103">
        <f t="shared" si="0"/>
        <v>838</v>
      </c>
      <c r="S86" s="487">
        <f t="shared" si="1"/>
        <v>2.9378768756135099</v>
      </c>
      <c r="T86" s="1"/>
    </row>
    <row r="87" spans="1:20" s="160" customFormat="1" ht="11.25" customHeight="1">
      <c r="A87" s="89"/>
      <c r="B87" s="89" t="s">
        <v>59</v>
      </c>
      <c r="C87" s="103">
        <v>5012</v>
      </c>
      <c r="D87" s="103">
        <v>5160</v>
      </c>
      <c r="E87" s="103">
        <v>5505</v>
      </c>
      <c r="F87" s="103">
        <v>5453</v>
      </c>
      <c r="G87" s="103">
        <v>5469</v>
      </c>
      <c r="H87" s="103">
        <v>5538</v>
      </c>
      <c r="I87" s="103">
        <v>5266</v>
      </c>
      <c r="J87" s="103">
        <v>5477</v>
      </c>
      <c r="K87" s="103">
        <v>5442</v>
      </c>
      <c r="L87" s="103">
        <v>5401</v>
      </c>
      <c r="M87" s="103">
        <v>5633</v>
      </c>
      <c r="N87" s="103">
        <v>6586</v>
      </c>
      <c r="O87" s="103">
        <v>7080</v>
      </c>
      <c r="P87" s="103">
        <v>7496</v>
      </c>
      <c r="Q87" s="103">
        <v>7846</v>
      </c>
      <c r="R87" s="103">
        <f t="shared" si="0"/>
        <v>350</v>
      </c>
      <c r="S87" s="487">
        <f t="shared" si="1"/>
        <v>4.6691568836712882</v>
      </c>
      <c r="T87" s="1"/>
    </row>
    <row r="88" spans="1:20" s="160" customFormat="1" ht="11.25" customHeight="1">
      <c r="A88" s="89"/>
      <c r="B88" s="136" t="s">
        <v>117</v>
      </c>
      <c r="C88" s="103">
        <v>6421</v>
      </c>
      <c r="D88" s="103">
        <v>6019</v>
      </c>
      <c r="E88" s="103">
        <v>5501</v>
      </c>
      <c r="F88" s="135">
        <v>5718</v>
      </c>
      <c r="G88" s="137">
        <v>5524</v>
      </c>
      <c r="H88" s="135">
        <v>5104</v>
      </c>
      <c r="I88" s="137">
        <v>4832</v>
      </c>
      <c r="J88" s="103">
        <v>5079</v>
      </c>
      <c r="K88" s="103">
        <v>4950</v>
      </c>
      <c r="L88" s="103">
        <v>4988</v>
      </c>
      <c r="M88" s="103">
        <v>4955</v>
      </c>
      <c r="N88" s="103">
        <v>4939</v>
      </c>
      <c r="O88" s="103">
        <v>4989</v>
      </c>
      <c r="P88" s="103">
        <v>4674</v>
      </c>
      <c r="Q88" s="103">
        <v>4802</v>
      </c>
      <c r="R88" s="103">
        <f t="shared" si="0"/>
        <v>128</v>
      </c>
      <c r="S88" s="487">
        <f t="shared" si="1"/>
        <v>2.738553701326496</v>
      </c>
      <c r="T88" s="1"/>
    </row>
    <row r="89" spans="1:20" s="160" customFormat="1" ht="11.25" customHeight="1">
      <c r="A89" s="88" t="s">
        <v>118</v>
      </c>
      <c r="B89" s="88"/>
      <c r="C89" s="101">
        <v>43568</v>
      </c>
      <c r="D89" s="138">
        <v>42406</v>
      </c>
      <c r="E89" s="139">
        <v>44673</v>
      </c>
      <c r="F89" s="140">
        <v>52673</v>
      </c>
      <c r="G89" s="141">
        <v>58446</v>
      </c>
      <c r="H89" s="138">
        <v>59102</v>
      </c>
      <c r="I89" s="139">
        <v>61500</v>
      </c>
      <c r="J89" s="139">
        <v>62568</v>
      </c>
      <c r="K89" s="139">
        <v>64119</v>
      </c>
      <c r="L89" s="139">
        <v>64220</v>
      </c>
      <c r="M89" s="101">
        <v>66062</v>
      </c>
      <c r="N89" s="101">
        <v>67127</v>
      </c>
      <c r="O89" s="101">
        <v>68058</v>
      </c>
      <c r="P89" s="101">
        <v>65033</v>
      </c>
      <c r="Q89" s="101">
        <v>66742</v>
      </c>
      <c r="R89" s="101">
        <f t="shared" si="0"/>
        <v>1709</v>
      </c>
      <c r="S89" s="134">
        <f t="shared" si="1"/>
        <v>2.6278966063383313</v>
      </c>
      <c r="T89" s="1"/>
    </row>
    <row r="90" spans="1:20" s="160" customFormat="1" ht="11.25" customHeight="1">
      <c r="A90" s="89"/>
      <c r="B90" s="89" t="s">
        <v>62</v>
      </c>
      <c r="C90" s="103">
        <v>1286</v>
      </c>
      <c r="D90" s="135">
        <v>1372</v>
      </c>
      <c r="E90" s="137">
        <v>1254</v>
      </c>
      <c r="F90" s="135">
        <v>1127</v>
      </c>
      <c r="G90" s="137">
        <v>1195</v>
      </c>
      <c r="H90" s="135">
        <v>1113</v>
      </c>
      <c r="I90" s="142">
        <v>1119</v>
      </c>
      <c r="J90" s="142">
        <v>1100</v>
      </c>
      <c r="K90" s="137">
        <v>1133</v>
      </c>
      <c r="L90" s="137">
        <v>950</v>
      </c>
      <c r="M90" s="103">
        <v>879</v>
      </c>
      <c r="N90" s="103">
        <v>922</v>
      </c>
      <c r="O90" s="103">
        <v>927</v>
      </c>
      <c r="P90" s="103">
        <v>885</v>
      </c>
      <c r="Q90" s="103">
        <v>897</v>
      </c>
      <c r="R90" s="103">
        <f t="shared" si="0"/>
        <v>12</v>
      </c>
      <c r="S90" s="487">
        <f t="shared" si="1"/>
        <v>1.3559322033898313</v>
      </c>
      <c r="T90" s="1"/>
    </row>
    <row r="91" spans="1:20" s="160" customFormat="1" ht="11.25" customHeight="1">
      <c r="A91" s="89"/>
      <c r="B91" s="89" t="s">
        <v>63</v>
      </c>
      <c r="C91" s="103">
        <v>17958</v>
      </c>
      <c r="D91" s="103">
        <v>17045</v>
      </c>
      <c r="E91" s="103">
        <v>18570</v>
      </c>
      <c r="F91" s="103">
        <v>19497</v>
      </c>
      <c r="G91" s="103">
        <v>19341</v>
      </c>
      <c r="H91" s="103">
        <v>18338</v>
      </c>
      <c r="I91" s="103">
        <v>18371</v>
      </c>
      <c r="J91" s="103">
        <v>18112</v>
      </c>
      <c r="K91" s="103">
        <v>19216</v>
      </c>
      <c r="L91" s="103">
        <v>18877</v>
      </c>
      <c r="M91" s="103">
        <v>20087</v>
      </c>
      <c r="N91" s="103">
        <v>20155</v>
      </c>
      <c r="O91" s="103">
        <v>20208</v>
      </c>
      <c r="P91" s="103">
        <v>18020</v>
      </c>
      <c r="Q91" s="103">
        <v>19357</v>
      </c>
      <c r="R91" s="103">
        <f t="shared" si="0"/>
        <v>1337</v>
      </c>
      <c r="S91" s="487">
        <f t="shared" si="1"/>
        <v>7.4195338512763609</v>
      </c>
      <c r="T91" s="1"/>
    </row>
    <row r="92" spans="1:20" s="160" customFormat="1" ht="11.25" customHeight="1">
      <c r="A92" s="89"/>
      <c r="B92" s="89" t="s">
        <v>119</v>
      </c>
      <c r="C92" s="103">
        <v>2079</v>
      </c>
      <c r="D92" s="103">
        <v>1921</v>
      </c>
      <c r="E92" s="103">
        <v>1770</v>
      </c>
      <c r="F92" s="103">
        <v>1774</v>
      </c>
      <c r="G92" s="103">
        <v>1706</v>
      </c>
      <c r="H92" s="103">
        <v>1733</v>
      </c>
      <c r="I92" s="103">
        <v>1724</v>
      </c>
      <c r="J92" s="103">
        <v>1615</v>
      </c>
      <c r="K92" s="103">
        <v>1508</v>
      </c>
      <c r="L92" s="103">
        <v>1475</v>
      </c>
      <c r="M92" s="103">
        <v>1457</v>
      </c>
      <c r="N92" s="103">
        <v>1468</v>
      </c>
      <c r="O92" s="103">
        <v>1524</v>
      </c>
      <c r="P92" s="103">
        <v>1194</v>
      </c>
      <c r="Q92" s="103">
        <v>1187</v>
      </c>
      <c r="R92" s="103">
        <f t="shared" si="0"/>
        <v>-7</v>
      </c>
      <c r="S92" s="487">
        <f t="shared" si="1"/>
        <v>-0.5862646566164198</v>
      </c>
      <c r="T92" s="1"/>
    </row>
    <row r="93" spans="1:20" s="160" customFormat="1" ht="11.25" customHeight="1">
      <c r="A93" s="89"/>
      <c r="B93" s="89" t="s">
        <v>65</v>
      </c>
      <c r="C93" s="103">
        <v>22245</v>
      </c>
      <c r="D93" s="103">
        <v>22068</v>
      </c>
      <c r="E93" s="103">
        <v>23079</v>
      </c>
      <c r="F93" s="103">
        <v>30275</v>
      </c>
      <c r="G93" s="103">
        <v>36204</v>
      </c>
      <c r="H93" s="103">
        <v>37918</v>
      </c>
      <c r="I93" s="103">
        <v>40286</v>
      </c>
      <c r="J93" s="103">
        <v>41741</v>
      </c>
      <c r="K93" s="103">
        <v>42262</v>
      </c>
      <c r="L93" s="103">
        <v>42918</v>
      </c>
      <c r="M93" s="103">
        <v>43639</v>
      </c>
      <c r="N93" s="103">
        <v>44582</v>
      </c>
      <c r="O93" s="103">
        <v>45399</v>
      </c>
      <c r="P93" s="103">
        <v>44934</v>
      </c>
      <c r="Q93" s="103">
        <v>45301</v>
      </c>
      <c r="R93" s="103">
        <f t="shared" si="0"/>
        <v>367</v>
      </c>
      <c r="S93" s="487">
        <f t="shared" si="1"/>
        <v>0.81675346063114773</v>
      </c>
      <c r="T93" s="1"/>
    </row>
    <row r="94" spans="1:20" s="160" customFormat="1" ht="11.25" customHeight="1">
      <c r="A94" s="88" t="s">
        <v>66</v>
      </c>
      <c r="B94" s="89"/>
      <c r="C94" s="101">
        <v>107740</v>
      </c>
      <c r="D94" s="101">
        <v>107777</v>
      </c>
      <c r="E94" s="101">
        <v>108402</v>
      </c>
      <c r="F94" s="101">
        <v>110453</v>
      </c>
      <c r="G94" s="101">
        <v>110298</v>
      </c>
      <c r="H94" s="101">
        <v>110665</v>
      </c>
      <c r="I94" s="101">
        <v>111089</v>
      </c>
      <c r="J94" s="101">
        <v>109541</v>
      </c>
      <c r="K94" s="101">
        <v>108428</v>
      </c>
      <c r="L94" s="101">
        <v>107229</v>
      </c>
      <c r="M94" s="101">
        <v>106246</v>
      </c>
      <c r="N94" s="101">
        <v>104740</v>
      </c>
      <c r="O94" s="101">
        <v>104606</v>
      </c>
      <c r="P94" s="101">
        <v>105448</v>
      </c>
      <c r="Q94" s="101">
        <v>106137</v>
      </c>
      <c r="R94" s="101">
        <f t="shared" si="0"/>
        <v>689</v>
      </c>
      <c r="S94" s="134">
        <f t="shared" si="1"/>
        <v>0.65340262499051782</v>
      </c>
      <c r="T94" s="1"/>
    </row>
    <row r="95" spans="1:20" s="160" customFormat="1" ht="11.25" customHeight="1">
      <c r="A95" s="88" t="s">
        <v>67</v>
      </c>
      <c r="B95" s="89"/>
      <c r="C95" s="101">
        <v>55905</v>
      </c>
      <c r="D95" s="101">
        <v>56368</v>
      </c>
      <c r="E95" s="101">
        <v>58371</v>
      </c>
      <c r="F95" s="101">
        <v>61576</v>
      </c>
      <c r="G95" s="101">
        <v>61992</v>
      </c>
      <c r="H95" s="101">
        <v>62328</v>
      </c>
      <c r="I95" s="101">
        <v>61540</v>
      </c>
      <c r="J95" s="101">
        <v>62709</v>
      </c>
      <c r="K95" s="101">
        <v>63670</v>
      </c>
      <c r="L95" s="101">
        <v>64472</v>
      </c>
      <c r="M95" s="101">
        <v>65688</v>
      </c>
      <c r="N95" s="101">
        <v>67521</v>
      </c>
      <c r="O95" s="101">
        <v>69928</v>
      </c>
      <c r="P95" s="101">
        <v>71972</v>
      </c>
      <c r="Q95" s="101">
        <v>72127</v>
      </c>
      <c r="R95" s="101">
        <f t="shared" si="0"/>
        <v>155</v>
      </c>
      <c r="S95" s="134">
        <f t="shared" si="1"/>
        <v>0.21536152948369303</v>
      </c>
      <c r="T95" s="1"/>
    </row>
    <row r="96" spans="1:20" s="160" customFormat="1" ht="11.25" customHeight="1">
      <c r="A96" s="98" t="s">
        <v>68</v>
      </c>
      <c r="B96" s="89"/>
      <c r="C96" s="101">
        <v>64474</v>
      </c>
      <c r="D96" s="101">
        <v>68087</v>
      </c>
      <c r="E96" s="101">
        <v>71454</v>
      </c>
      <c r="F96" s="101">
        <v>65180</v>
      </c>
      <c r="G96" s="101">
        <v>63505</v>
      </c>
      <c r="H96" s="101">
        <v>63616</v>
      </c>
      <c r="I96" s="101">
        <v>64332</v>
      </c>
      <c r="J96" s="101">
        <v>64973</v>
      </c>
      <c r="K96" s="101">
        <v>66373</v>
      </c>
      <c r="L96" s="101">
        <v>67505</v>
      </c>
      <c r="M96" s="101">
        <v>69231</v>
      </c>
      <c r="N96" s="101">
        <v>70911</v>
      </c>
      <c r="O96" s="101">
        <v>72087</v>
      </c>
      <c r="P96" s="101">
        <v>73413</v>
      </c>
      <c r="Q96" s="101">
        <v>75273</v>
      </c>
      <c r="R96" s="101">
        <f t="shared" si="0"/>
        <v>1860</v>
      </c>
      <c r="S96" s="134">
        <f t="shared" si="1"/>
        <v>2.5336112132728461</v>
      </c>
      <c r="T96" s="1"/>
    </row>
    <row r="97" spans="1:20" s="160" customFormat="1" ht="11.25" customHeight="1">
      <c r="A97" s="88"/>
      <c r="B97" s="89" t="s">
        <v>69</v>
      </c>
      <c r="C97" s="103">
        <v>33424</v>
      </c>
      <c r="D97" s="103">
        <v>33656</v>
      </c>
      <c r="E97" s="103">
        <v>34569</v>
      </c>
      <c r="F97" s="103">
        <v>32757</v>
      </c>
      <c r="G97" s="103">
        <v>33511</v>
      </c>
      <c r="H97" s="103">
        <v>33617</v>
      </c>
      <c r="I97" s="103">
        <v>34009</v>
      </c>
      <c r="J97" s="103">
        <v>34008</v>
      </c>
      <c r="K97" s="103">
        <v>34574</v>
      </c>
      <c r="L97" s="103">
        <v>34523</v>
      </c>
      <c r="M97" s="103">
        <v>35011</v>
      </c>
      <c r="N97" s="103">
        <v>36193</v>
      </c>
      <c r="O97" s="103">
        <v>36734</v>
      </c>
      <c r="P97" s="103">
        <v>37536</v>
      </c>
      <c r="Q97" s="103">
        <v>38107</v>
      </c>
      <c r="R97" s="103">
        <f t="shared" si="0"/>
        <v>571</v>
      </c>
      <c r="S97" s="487">
        <f t="shared" si="1"/>
        <v>1.52120630861039</v>
      </c>
      <c r="T97" s="1"/>
    </row>
    <row r="98" spans="1:20" s="160" customFormat="1" ht="11.25" customHeight="1">
      <c r="A98" s="88"/>
      <c r="B98" s="89" t="s">
        <v>70</v>
      </c>
      <c r="C98" s="103">
        <v>31050</v>
      </c>
      <c r="D98" s="103">
        <v>34431</v>
      </c>
      <c r="E98" s="103">
        <v>36885</v>
      </c>
      <c r="F98" s="103">
        <v>32423</v>
      </c>
      <c r="G98" s="103">
        <v>29994</v>
      </c>
      <c r="H98" s="103">
        <v>29999</v>
      </c>
      <c r="I98" s="103">
        <v>30323</v>
      </c>
      <c r="J98" s="103">
        <v>30965</v>
      </c>
      <c r="K98" s="103">
        <v>31799</v>
      </c>
      <c r="L98" s="103">
        <v>32982</v>
      </c>
      <c r="M98" s="103">
        <v>34220</v>
      </c>
      <c r="N98" s="103">
        <v>34718</v>
      </c>
      <c r="O98" s="103">
        <v>35353</v>
      </c>
      <c r="P98" s="103">
        <v>35877</v>
      </c>
      <c r="Q98" s="103">
        <v>37166</v>
      </c>
      <c r="R98" s="103">
        <f t="shared" si="0"/>
        <v>1289</v>
      </c>
      <c r="S98" s="487">
        <f t="shared" si="1"/>
        <v>3.5928310616829773</v>
      </c>
      <c r="T98" s="1"/>
    </row>
    <row r="99" spans="1:20" s="160" customFormat="1" ht="11.25" customHeight="1">
      <c r="A99" s="88" t="s">
        <v>71</v>
      </c>
      <c r="B99" s="89"/>
      <c r="C99" s="101">
        <v>8534</v>
      </c>
      <c r="D99" s="101">
        <v>9002</v>
      </c>
      <c r="E99" s="101">
        <v>8604</v>
      </c>
      <c r="F99" s="101">
        <v>8783</v>
      </c>
      <c r="G99" s="101">
        <v>8703</v>
      </c>
      <c r="H99" s="101">
        <v>8845</v>
      </c>
      <c r="I99" s="101">
        <v>9131</v>
      </c>
      <c r="J99" s="101">
        <v>9122</v>
      </c>
      <c r="K99" s="101">
        <v>9528</v>
      </c>
      <c r="L99" s="101">
        <v>9766</v>
      </c>
      <c r="M99" s="101">
        <v>9619</v>
      </c>
      <c r="N99" s="101">
        <v>10820</v>
      </c>
      <c r="O99" s="101">
        <v>11065</v>
      </c>
      <c r="P99" s="101">
        <v>10424</v>
      </c>
      <c r="Q99" s="101">
        <v>11017</v>
      </c>
      <c r="R99" s="101">
        <f t="shared" si="0"/>
        <v>593</v>
      </c>
      <c r="S99" s="134">
        <f t="shared" si="1"/>
        <v>5.6887950882578586</v>
      </c>
      <c r="T99" s="1"/>
    </row>
    <row r="100" spans="1:20" s="160" customFormat="1" ht="11.25" customHeight="1">
      <c r="A100" s="88" t="s">
        <v>72</v>
      </c>
      <c r="B100" s="89"/>
      <c r="C100" s="101">
        <v>21395</v>
      </c>
      <c r="D100" s="101">
        <v>21845</v>
      </c>
      <c r="E100" s="101">
        <v>22201</v>
      </c>
      <c r="F100" s="101">
        <v>22807</v>
      </c>
      <c r="G100" s="101">
        <v>23320</v>
      </c>
      <c r="H100" s="101">
        <v>23183</v>
      </c>
      <c r="I100" s="101">
        <v>23115</v>
      </c>
      <c r="J100" s="101">
        <v>23475</v>
      </c>
      <c r="K100" s="101">
        <v>23669</v>
      </c>
      <c r="L100" s="101">
        <v>23249</v>
      </c>
      <c r="M100" s="101">
        <v>23763</v>
      </c>
      <c r="N100" s="101">
        <v>24236</v>
      </c>
      <c r="O100" s="101">
        <v>24392</v>
      </c>
      <c r="P100" s="101">
        <v>24348</v>
      </c>
      <c r="Q100" s="101">
        <v>25083</v>
      </c>
      <c r="R100" s="101">
        <f t="shared" si="0"/>
        <v>735</v>
      </c>
      <c r="S100" s="134">
        <f t="shared" si="1"/>
        <v>3.0187284376540058</v>
      </c>
      <c r="T100" s="1"/>
    </row>
    <row r="101" spans="1:20" s="160" customFormat="1" ht="11.25" customHeight="1">
      <c r="A101" s="88"/>
      <c r="B101" s="89" t="s">
        <v>73</v>
      </c>
      <c r="C101" s="103">
        <v>17671</v>
      </c>
      <c r="D101" s="103">
        <v>18109</v>
      </c>
      <c r="E101" s="103">
        <v>18584</v>
      </c>
      <c r="F101" s="103">
        <v>18953</v>
      </c>
      <c r="G101" s="103">
        <v>19432</v>
      </c>
      <c r="H101" s="103">
        <v>19393</v>
      </c>
      <c r="I101" s="103">
        <v>19475</v>
      </c>
      <c r="J101" s="103">
        <v>19729</v>
      </c>
      <c r="K101" s="103">
        <v>19883</v>
      </c>
      <c r="L101" s="103">
        <v>20048</v>
      </c>
      <c r="M101" s="103">
        <v>20570</v>
      </c>
      <c r="N101" s="103">
        <v>20999</v>
      </c>
      <c r="O101" s="103">
        <v>21092</v>
      </c>
      <c r="P101" s="103">
        <v>21350</v>
      </c>
      <c r="Q101" s="103">
        <v>22033</v>
      </c>
      <c r="R101" s="103">
        <f t="shared" si="0"/>
        <v>683</v>
      </c>
      <c r="S101" s="487">
        <f t="shared" si="1"/>
        <v>3.1990632318501078</v>
      </c>
      <c r="T101" s="1"/>
    </row>
    <row r="102" spans="1:20" s="160" customFormat="1" ht="11.25" customHeight="1">
      <c r="A102" s="89"/>
      <c r="B102" s="89" t="s">
        <v>120</v>
      </c>
      <c r="C102" s="103">
        <v>514</v>
      </c>
      <c r="D102" s="103">
        <v>528</v>
      </c>
      <c r="E102" s="103">
        <v>499</v>
      </c>
      <c r="F102" s="103">
        <v>271</v>
      </c>
      <c r="G102" s="103">
        <v>182</v>
      </c>
      <c r="H102" s="103">
        <v>167</v>
      </c>
      <c r="I102" s="103">
        <v>171</v>
      </c>
      <c r="J102" s="103">
        <v>183</v>
      </c>
      <c r="K102" s="103">
        <v>198</v>
      </c>
      <c r="L102" s="103">
        <v>216</v>
      </c>
      <c r="M102" s="103">
        <v>213</v>
      </c>
      <c r="N102" s="103">
        <v>198</v>
      </c>
      <c r="O102" s="103">
        <v>217</v>
      </c>
      <c r="P102" s="103">
        <v>203</v>
      </c>
      <c r="Q102" s="103">
        <v>228</v>
      </c>
      <c r="R102" s="103">
        <f t="shared" si="0"/>
        <v>25</v>
      </c>
      <c r="S102" s="487">
        <f t="shared" si="1"/>
        <v>12.315270935960587</v>
      </c>
      <c r="T102" s="1"/>
    </row>
    <row r="103" spans="1:20" s="160" customFormat="1" ht="11.25" customHeight="1">
      <c r="A103" s="88"/>
      <c r="B103" s="89" t="s">
        <v>75</v>
      </c>
      <c r="C103" s="103">
        <v>3210</v>
      </c>
      <c r="D103" s="103">
        <v>3208</v>
      </c>
      <c r="E103" s="103">
        <v>3118</v>
      </c>
      <c r="F103" s="103">
        <v>3583</v>
      </c>
      <c r="G103" s="103">
        <v>3706</v>
      </c>
      <c r="H103" s="103">
        <v>3623</v>
      </c>
      <c r="I103" s="103">
        <v>3469</v>
      </c>
      <c r="J103" s="103">
        <v>3563</v>
      </c>
      <c r="K103" s="103">
        <v>3588</v>
      </c>
      <c r="L103" s="103">
        <v>2985</v>
      </c>
      <c r="M103" s="103">
        <v>2980</v>
      </c>
      <c r="N103" s="103">
        <v>3039</v>
      </c>
      <c r="O103" s="103">
        <v>3083</v>
      </c>
      <c r="P103" s="103">
        <v>2795</v>
      </c>
      <c r="Q103" s="103">
        <v>2822</v>
      </c>
      <c r="R103" s="103">
        <f t="shared" si="0"/>
        <v>27</v>
      </c>
      <c r="S103" s="487">
        <f t="shared" si="1"/>
        <v>0.96601073345259358</v>
      </c>
      <c r="T103" s="1"/>
    </row>
    <row r="104" spans="1:20" s="160" customFormat="1" ht="11.25" customHeight="1">
      <c r="A104" s="88" t="s">
        <v>76</v>
      </c>
      <c r="B104" s="89"/>
      <c r="C104" s="101">
        <v>551</v>
      </c>
      <c r="D104" s="101">
        <v>550</v>
      </c>
      <c r="E104" s="101">
        <v>540</v>
      </c>
      <c r="F104" s="101">
        <v>535</v>
      </c>
      <c r="G104" s="101">
        <v>511</v>
      </c>
      <c r="H104" s="101">
        <v>500</v>
      </c>
      <c r="I104" s="101">
        <v>486</v>
      </c>
      <c r="J104" s="101">
        <v>539</v>
      </c>
      <c r="K104" s="101">
        <v>566</v>
      </c>
      <c r="L104" s="101">
        <v>571</v>
      </c>
      <c r="M104" s="101">
        <v>595</v>
      </c>
      <c r="N104" s="101">
        <v>605</v>
      </c>
      <c r="O104" s="101">
        <v>607</v>
      </c>
      <c r="P104" s="101">
        <v>564</v>
      </c>
      <c r="Q104" s="101">
        <v>553</v>
      </c>
      <c r="R104" s="101">
        <f t="shared" si="0"/>
        <v>-11</v>
      </c>
      <c r="S104" s="134">
        <f t="shared" si="1"/>
        <v>-1.9503546099290725</v>
      </c>
      <c r="T104" s="1"/>
    </row>
    <row r="105" spans="1:20" s="160" customFormat="1" ht="11.25" customHeight="1">
      <c r="A105" s="88" t="s">
        <v>77</v>
      </c>
      <c r="B105" s="89"/>
      <c r="C105" s="101">
        <v>2149</v>
      </c>
      <c r="D105" s="101">
        <v>2098</v>
      </c>
      <c r="E105" s="101">
        <v>2089</v>
      </c>
      <c r="F105" s="101">
        <v>2147</v>
      </c>
      <c r="G105" s="101">
        <v>2187</v>
      </c>
      <c r="H105" s="101">
        <v>2311</v>
      </c>
      <c r="I105" s="101">
        <v>2410</v>
      </c>
      <c r="J105" s="101">
        <v>2400</v>
      </c>
      <c r="K105" s="101">
        <v>2431</v>
      </c>
      <c r="L105" s="101">
        <v>2511</v>
      </c>
      <c r="M105" s="101">
        <v>2565</v>
      </c>
      <c r="N105" s="101">
        <v>2693</v>
      </c>
      <c r="O105" s="101">
        <v>2692</v>
      </c>
      <c r="P105" s="101">
        <v>2739</v>
      </c>
      <c r="Q105" s="101">
        <v>2729</v>
      </c>
      <c r="R105" s="101">
        <f t="shared" si="0"/>
        <v>-10</v>
      </c>
      <c r="S105" s="134">
        <f t="shared" si="1"/>
        <v>-0.36509675063891578</v>
      </c>
      <c r="T105" s="1"/>
    </row>
    <row r="106" spans="1:20" s="160" customFormat="1" ht="11.25" customHeight="1">
      <c r="A106" s="25"/>
      <c r="B106" s="25"/>
      <c r="C106" s="103"/>
      <c r="D106" s="103"/>
      <c r="E106" s="103"/>
      <c r="F106" s="103"/>
      <c r="G106" s="103"/>
      <c r="H106" s="101"/>
      <c r="I106" s="101"/>
      <c r="J106" s="101"/>
      <c r="K106" s="101"/>
      <c r="L106" s="101"/>
      <c r="M106" s="103"/>
      <c r="N106" s="103"/>
      <c r="O106" s="103"/>
      <c r="P106" s="103"/>
      <c r="Q106" s="103"/>
      <c r="R106" s="101"/>
      <c r="S106" s="134"/>
      <c r="T106" s="1"/>
    </row>
    <row r="107" spans="1:20" s="160" customFormat="1" ht="11.25" customHeight="1">
      <c r="A107" s="88" t="s">
        <v>78</v>
      </c>
      <c r="B107" s="88"/>
      <c r="C107" s="125">
        <v>620913</v>
      </c>
      <c r="D107" s="101">
        <v>621483</v>
      </c>
      <c r="E107" s="101">
        <v>620875</v>
      </c>
      <c r="F107" s="101">
        <v>628728</v>
      </c>
      <c r="G107" s="101">
        <v>632739</v>
      </c>
      <c r="H107" s="101">
        <v>626503</v>
      </c>
      <c r="I107" s="101">
        <v>621821</v>
      </c>
      <c r="J107" s="101">
        <v>619676</v>
      </c>
      <c r="K107" s="101">
        <v>620429</v>
      </c>
      <c r="L107" s="101">
        <v>620808</v>
      </c>
      <c r="M107" s="101">
        <v>625914</v>
      </c>
      <c r="N107" s="101">
        <v>630619</v>
      </c>
      <c r="O107" s="101">
        <v>639315</v>
      </c>
      <c r="P107" s="101">
        <v>633253</v>
      </c>
      <c r="Q107" s="101">
        <v>643198</v>
      </c>
      <c r="R107" s="101">
        <f t="shared" si="0"/>
        <v>9945</v>
      </c>
      <c r="S107" s="134">
        <f t="shared" si="1"/>
        <v>1.5704623586465516</v>
      </c>
      <c r="T107" s="1"/>
    </row>
    <row r="108" spans="1:20" s="160" customFormat="1" ht="11.25" customHeight="1">
      <c r="A108" s="88"/>
      <c r="B108" s="89"/>
      <c r="C108" s="46"/>
      <c r="D108" s="101"/>
      <c r="E108" s="101"/>
      <c r="F108" s="101"/>
      <c r="G108" s="101"/>
      <c r="H108" s="127"/>
      <c r="I108" s="103"/>
      <c r="J108" s="103"/>
      <c r="K108" s="103"/>
      <c r="L108" s="103"/>
      <c r="M108" s="101"/>
      <c r="N108" s="101"/>
      <c r="O108" s="101"/>
      <c r="P108" s="101"/>
      <c r="Q108" s="101"/>
      <c r="R108" s="101"/>
      <c r="S108" s="134"/>
      <c r="T108" s="1"/>
    </row>
    <row r="109" spans="1:20" s="160" customFormat="1" ht="11.25" customHeight="1">
      <c r="A109" s="89"/>
      <c r="B109" s="89" t="s">
        <v>79</v>
      </c>
      <c r="C109" s="49">
        <v>111</v>
      </c>
      <c r="D109" s="103">
        <v>120</v>
      </c>
      <c r="E109" s="103">
        <v>119</v>
      </c>
      <c r="F109" s="103">
        <v>108</v>
      </c>
      <c r="G109" s="103">
        <v>97</v>
      </c>
      <c r="H109" s="103">
        <v>129</v>
      </c>
      <c r="I109" s="103">
        <v>103</v>
      </c>
      <c r="J109" s="103">
        <v>95</v>
      </c>
      <c r="K109" s="103">
        <v>96</v>
      </c>
      <c r="L109" s="103">
        <v>99</v>
      </c>
      <c r="M109" s="103">
        <v>112</v>
      </c>
      <c r="N109" s="103">
        <v>83</v>
      </c>
      <c r="O109" s="103">
        <v>92</v>
      </c>
      <c r="P109" s="103">
        <v>123</v>
      </c>
      <c r="Q109" s="103">
        <v>153</v>
      </c>
      <c r="R109" s="103">
        <f t="shared" si="0"/>
        <v>30</v>
      </c>
      <c r="S109" s="487">
        <f t="shared" si="1"/>
        <v>24.390243902439025</v>
      </c>
      <c r="T109" s="1"/>
    </row>
    <row r="110" spans="1:20" s="160" customFormat="1" ht="11.25" customHeight="1">
      <c r="A110" s="25"/>
      <c r="B110" s="25" t="s">
        <v>80</v>
      </c>
      <c r="C110" s="49">
        <v>51743</v>
      </c>
      <c r="D110" s="127">
        <v>50720</v>
      </c>
      <c r="E110" s="127">
        <v>49690</v>
      </c>
      <c r="F110" s="127">
        <v>46121</v>
      </c>
      <c r="G110" s="127">
        <v>46082</v>
      </c>
      <c r="H110" s="127">
        <v>45606</v>
      </c>
      <c r="I110" s="127">
        <v>42013</v>
      </c>
      <c r="J110" s="127">
        <v>38950</v>
      </c>
      <c r="K110" s="127">
        <v>37836</v>
      </c>
      <c r="L110" s="127">
        <v>37358</v>
      </c>
      <c r="M110" s="103">
        <v>37681</v>
      </c>
      <c r="N110" s="103">
        <v>37524</v>
      </c>
      <c r="O110" s="103">
        <v>37537</v>
      </c>
      <c r="P110" s="103">
        <v>37076</v>
      </c>
      <c r="Q110" s="103">
        <v>37168</v>
      </c>
      <c r="R110" s="103">
        <f t="shared" si="0"/>
        <v>92</v>
      </c>
      <c r="S110" s="487">
        <f t="shared" si="1"/>
        <v>0.24813895781636841</v>
      </c>
      <c r="T110" s="1"/>
    </row>
    <row r="111" spans="1:20" s="160" customFormat="1" ht="11.25" customHeight="1">
      <c r="A111" s="25"/>
      <c r="B111" s="25" t="s">
        <v>81</v>
      </c>
      <c r="C111" s="49">
        <v>569059</v>
      </c>
      <c r="D111" s="127">
        <v>570643</v>
      </c>
      <c r="E111" s="127">
        <v>571066</v>
      </c>
      <c r="F111" s="127">
        <v>582499</v>
      </c>
      <c r="G111" s="127">
        <v>586560</v>
      </c>
      <c r="H111" s="127">
        <v>580768</v>
      </c>
      <c r="I111" s="127">
        <v>579705</v>
      </c>
      <c r="J111" s="127">
        <v>580631</v>
      </c>
      <c r="K111" s="127">
        <v>582497</v>
      </c>
      <c r="L111" s="127">
        <v>583351</v>
      </c>
      <c r="M111" s="103">
        <v>588121</v>
      </c>
      <c r="N111" s="103">
        <v>593012</v>
      </c>
      <c r="O111" s="103">
        <v>601686</v>
      </c>
      <c r="P111" s="103">
        <v>596054</v>
      </c>
      <c r="Q111" s="103">
        <v>605877</v>
      </c>
      <c r="R111" s="103">
        <f t="shared" si="0"/>
        <v>9823</v>
      </c>
      <c r="S111" s="487">
        <f t="shared" si="1"/>
        <v>1.648005046522627</v>
      </c>
      <c r="T111" s="1"/>
    </row>
    <row r="112" spans="1:20" s="160" customFormat="1" ht="11.25" customHeight="1">
      <c r="A112" s="64"/>
      <c r="B112" s="64"/>
      <c r="C112" s="143"/>
      <c r="D112" s="106"/>
      <c r="E112" s="106"/>
      <c r="F112" s="106"/>
      <c r="G112" s="106"/>
      <c r="H112" s="129"/>
      <c r="I112" s="144"/>
      <c r="J112" s="144"/>
      <c r="K112" s="144"/>
      <c r="L112" s="144"/>
      <c r="M112" s="144"/>
      <c r="N112" s="144"/>
      <c r="O112" s="144"/>
      <c r="P112" s="144"/>
      <c r="Q112" s="144"/>
      <c r="R112" s="117"/>
      <c r="S112" s="117"/>
      <c r="T112" s="1"/>
    </row>
    <row r="113" spans="1:17" s="160" customFormat="1" ht="11.25" customHeight="1">
      <c r="A113" s="547" t="s">
        <v>188</v>
      </c>
      <c r="B113" s="547"/>
      <c r="C113" s="547"/>
      <c r="D113" s="547"/>
      <c r="E113" s="547"/>
      <c r="F113" s="547"/>
      <c r="G113" s="547"/>
      <c r="H113" s="547"/>
      <c r="I113" s="547"/>
      <c r="J113" s="547"/>
      <c r="K113" s="547"/>
      <c r="L113" s="547"/>
      <c r="M113" s="547"/>
      <c r="N113" s="547"/>
      <c r="O113" s="547"/>
      <c r="P113" s="25"/>
      <c r="Q113" s="25"/>
    </row>
    <row r="114" spans="1:17" s="160" customFormat="1" ht="11.25" customHeight="1">
      <c r="A114" s="542" t="s">
        <v>189</v>
      </c>
      <c r="B114" s="542"/>
      <c r="C114" s="542"/>
      <c r="D114" s="542"/>
      <c r="E114" s="542"/>
      <c r="F114" s="542"/>
      <c r="G114" s="542"/>
      <c r="H114" s="542"/>
      <c r="I114" s="542"/>
      <c r="J114" s="542"/>
      <c r="K114" s="542"/>
      <c r="L114" s="542"/>
      <c r="M114" s="542"/>
      <c r="N114" s="25"/>
      <c r="O114" s="25"/>
      <c r="P114" s="25"/>
      <c r="Q114" s="25"/>
    </row>
    <row r="115" spans="1:17">
      <c r="A115" s="4"/>
      <c r="B115" s="4"/>
      <c r="C115" s="4"/>
      <c r="D115" s="4"/>
      <c r="E115" s="4"/>
      <c r="F115" s="4"/>
      <c r="G115" s="4"/>
      <c r="H115" s="4"/>
      <c r="I115" s="4"/>
      <c r="J115" s="4"/>
      <c r="K115" s="4"/>
      <c r="L115" s="4"/>
      <c r="M115" s="4"/>
      <c r="N115" s="4"/>
      <c r="O115" s="4"/>
      <c r="P115" s="4"/>
      <c r="Q115" s="4"/>
    </row>
    <row r="116" spans="1:17">
      <c r="A116" s="4"/>
      <c r="B116" s="4"/>
      <c r="C116" s="4"/>
      <c r="D116" s="4"/>
      <c r="E116" s="4"/>
      <c r="F116" s="4"/>
      <c r="G116" s="4"/>
      <c r="H116" s="4"/>
      <c r="I116" s="4"/>
      <c r="J116" s="4"/>
      <c r="K116" s="4"/>
      <c r="L116" s="4"/>
      <c r="M116" s="4"/>
      <c r="N116" s="4"/>
      <c r="O116" s="4"/>
      <c r="P116" s="4"/>
      <c r="Q116" s="4"/>
    </row>
    <row r="117" spans="1:17">
      <c r="A117" s="4"/>
      <c r="B117" s="4"/>
      <c r="C117" s="4"/>
      <c r="D117" s="4"/>
      <c r="E117" s="4"/>
      <c r="F117" s="4"/>
      <c r="G117" s="4"/>
      <c r="H117" s="4"/>
      <c r="I117" s="4"/>
      <c r="J117" s="4"/>
      <c r="K117" s="4"/>
      <c r="L117" s="4"/>
      <c r="M117" s="4"/>
      <c r="N117" s="4"/>
      <c r="O117" s="4"/>
      <c r="P117" s="4"/>
      <c r="Q117" s="4"/>
    </row>
    <row r="118" spans="1:17">
      <c r="A118" s="4"/>
      <c r="B118" s="4"/>
      <c r="C118" s="4"/>
      <c r="D118" s="4"/>
      <c r="E118" s="4"/>
      <c r="F118" s="4"/>
      <c r="G118" s="4"/>
      <c r="H118" s="4"/>
      <c r="I118" s="4"/>
      <c r="J118" s="4"/>
      <c r="K118" s="4"/>
      <c r="L118" s="4"/>
      <c r="M118" s="4"/>
      <c r="N118" s="4"/>
      <c r="O118" s="4"/>
      <c r="P118" s="4"/>
      <c r="Q118" s="4"/>
    </row>
  </sheetData>
  <mergeCells count="39">
    <mergeCell ref="P60:P61"/>
    <mergeCell ref="Q60:Q61"/>
    <mergeCell ref="A114:M114"/>
    <mergeCell ref="H60:H61"/>
    <mergeCell ref="I60:I61"/>
    <mergeCell ref="J60:J61"/>
    <mergeCell ref="L60:L61"/>
    <mergeCell ref="C60:C61"/>
    <mergeCell ref="D60:D61"/>
    <mergeCell ref="E60:E61"/>
    <mergeCell ref="F60:F61"/>
    <mergeCell ref="G60:G61"/>
    <mergeCell ref="K60:K61"/>
    <mergeCell ref="A113:O113"/>
    <mergeCell ref="A60:B61"/>
    <mergeCell ref="O60:O61"/>
    <mergeCell ref="M60:M61"/>
    <mergeCell ref="N60:N61"/>
    <mergeCell ref="R9:R10"/>
    <mergeCell ref="E9:E10"/>
    <mergeCell ref="F9:F10"/>
    <mergeCell ref="N9:N10"/>
    <mergeCell ref="O9:O10"/>
    <mergeCell ref="P9:P10"/>
    <mergeCell ref="L9:L10"/>
    <mergeCell ref="K9:K10"/>
    <mergeCell ref="Q9:Q10"/>
    <mergeCell ref="M9:M10"/>
    <mergeCell ref="R60:S60"/>
    <mergeCell ref="A53:Q53"/>
    <mergeCell ref="A54:Q54"/>
    <mergeCell ref="A55:Q55"/>
    <mergeCell ref="G9:G10"/>
    <mergeCell ref="H9:H10"/>
    <mergeCell ref="I9:I10"/>
    <mergeCell ref="J9:J10"/>
    <mergeCell ref="A9:B10"/>
    <mergeCell ref="C9:C10"/>
    <mergeCell ref="D9:D10"/>
  </mergeCells>
  <hyperlinks>
    <hyperlink ref="R2" location="D!A1" display="Retour au menu" xr:uid="{69CE2961-50D0-4DAA-8817-6AA97A476F1F}"/>
  </hyperlinks>
  <pageMargins left="0.7" right="0.7" top="0.75" bottom="0.75" header="0.3" footer="0.3"/>
  <pageSetup paperSize="9" scale="63" fitToHeight="0" orientation="landscape" r:id="rId1"/>
  <headerFooter>
    <oddFooter>&amp;L&amp;8&amp;K002060Le marché du travail bruxellois - Données statistiques - Emploi salarié et établissements 
Élaboration :  view.brussels, www.actiris.be&amp;R&amp;P</oddFooter>
  </headerFooter>
  <rowBreaks count="1" manualBreakCount="1">
    <brk id="55" max="1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59"/>
  <sheetViews>
    <sheetView zoomScaleNormal="100" workbookViewId="0">
      <selection activeCell="A2" sqref="A2"/>
    </sheetView>
  </sheetViews>
  <sheetFormatPr baseColWidth="10" defaultColWidth="11.44140625" defaultRowHeight="14.4"/>
  <cols>
    <col min="1" max="1" width="19" style="115" customWidth="1"/>
    <col min="2" max="14" width="13.33203125" style="115" customWidth="1"/>
    <col min="15" max="16384" width="11.44140625" style="115"/>
  </cols>
  <sheetData>
    <row r="1" spans="1:16">
      <c r="A1" s="154"/>
      <c r="B1" s="154"/>
      <c r="C1" s="154"/>
      <c r="D1" s="154"/>
      <c r="E1" s="154"/>
      <c r="F1" s="154"/>
      <c r="G1" s="154"/>
      <c r="H1" s="154"/>
      <c r="I1" s="154"/>
      <c r="J1" s="154"/>
      <c r="K1" s="154"/>
      <c r="L1" s="154"/>
      <c r="M1" s="154"/>
    </row>
    <row r="2" spans="1:16" ht="18">
      <c r="A2" s="26" t="s">
        <v>19</v>
      </c>
      <c r="B2" s="79"/>
      <c r="C2" s="79"/>
      <c r="D2" s="79"/>
      <c r="E2" s="79"/>
      <c r="F2" s="79"/>
      <c r="G2" s="79"/>
      <c r="H2" s="79"/>
      <c r="I2" s="79"/>
      <c r="J2" s="79"/>
      <c r="K2" s="79"/>
      <c r="L2" s="79"/>
      <c r="N2" s="368"/>
      <c r="O2" s="368" t="s">
        <v>20</v>
      </c>
    </row>
    <row r="3" spans="1:16" ht="11.25" customHeight="1">
      <c r="A3" s="37"/>
      <c r="B3" s="1"/>
      <c r="C3" s="1"/>
      <c r="D3" s="1"/>
      <c r="E3" s="1"/>
      <c r="F3" s="1"/>
      <c r="G3" s="1"/>
      <c r="H3" s="1"/>
      <c r="I3" s="1"/>
      <c r="J3" s="1"/>
      <c r="K3" s="1"/>
      <c r="L3" s="1"/>
      <c r="M3" s="1"/>
    </row>
    <row r="4" spans="1:16" ht="15.6">
      <c r="A4" s="33" t="s">
        <v>31</v>
      </c>
      <c r="B4" s="7"/>
      <c r="C4" s="7"/>
      <c r="D4" s="7"/>
      <c r="E4" s="7"/>
      <c r="F4" s="7"/>
      <c r="G4" s="7"/>
      <c r="H4" s="7"/>
      <c r="I4" s="7"/>
      <c r="J4" s="7"/>
      <c r="K4" s="7"/>
      <c r="L4" s="7"/>
      <c r="M4" s="7"/>
    </row>
    <row r="5" spans="1:16" s="160" customFormat="1" ht="11.25" customHeight="1">
      <c r="A5" s="37"/>
      <c r="B5" s="1"/>
      <c r="C5" s="1"/>
      <c r="D5" s="1"/>
      <c r="E5" s="1"/>
      <c r="F5" s="1"/>
      <c r="G5" s="1"/>
      <c r="H5" s="1"/>
      <c r="I5" s="1"/>
      <c r="J5" s="1"/>
      <c r="K5" s="1"/>
      <c r="L5" s="1"/>
      <c r="M5" s="1"/>
    </row>
    <row r="6" spans="1:16" s="160" customFormat="1" ht="11.25" customHeight="1">
      <c r="A6" s="1"/>
      <c r="B6" s="1"/>
      <c r="C6" s="1"/>
      <c r="D6" s="1"/>
      <c r="E6" s="1"/>
      <c r="F6" s="1"/>
      <c r="G6" s="1"/>
      <c r="H6" s="1"/>
      <c r="I6" s="1"/>
      <c r="J6" s="1"/>
      <c r="K6" s="1"/>
      <c r="L6" s="1"/>
      <c r="M6" s="1"/>
    </row>
    <row r="7" spans="1:16" s="160" customFormat="1" ht="11.25" customHeight="1">
      <c r="A7" s="76" t="s">
        <v>204</v>
      </c>
      <c r="B7" s="77"/>
      <c r="C7" s="77"/>
      <c r="D7" s="77"/>
      <c r="E7" s="77"/>
      <c r="F7" s="77"/>
      <c r="G7" s="77"/>
      <c r="H7" s="77"/>
      <c r="I7" s="77"/>
      <c r="J7" s="77"/>
      <c r="K7" s="77"/>
      <c r="L7" s="77"/>
      <c r="M7" s="77"/>
      <c r="N7" s="77"/>
      <c r="O7" s="77"/>
    </row>
    <row r="8" spans="1:16" s="160" customFormat="1" ht="11.25" customHeight="1">
      <c r="A8" s="2"/>
      <c r="B8" s="2"/>
      <c r="C8" s="2"/>
      <c r="D8" s="2"/>
      <c r="E8" s="2"/>
      <c r="F8" s="2"/>
      <c r="G8" s="2"/>
      <c r="H8" s="2"/>
      <c r="I8" s="2"/>
      <c r="J8" s="2"/>
      <c r="K8" s="2"/>
      <c r="L8" s="2"/>
      <c r="M8" s="2"/>
      <c r="P8" s="440"/>
    </row>
    <row r="9" spans="1:16" s="160" customFormat="1" ht="11.25" customHeight="1">
      <c r="A9" s="493" t="s">
        <v>22</v>
      </c>
      <c r="B9" s="531">
        <v>1992</v>
      </c>
      <c r="C9" s="531">
        <v>1993</v>
      </c>
      <c r="D9" s="531">
        <v>1994</v>
      </c>
      <c r="E9" s="531">
        <v>1995</v>
      </c>
      <c r="F9" s="531">
        <v>1996</v>
      </c>
      <c r="G9" s="531">
        <v>1997</v>
      </c>
      <c r="H9" s="531">
        <v>1998</v>
      </c>
      <c r="I9" s="531">
        <v>1999</v>
      </c>
      <c r="J9" s="531">
        <v>2000</v>
      </c>
      <c r="K9" s="531">
        <v>2001</v>
      </c>
      <c r="L9" s="531" t="s">
        <v>121</v>
      </c>
      <c r="M9" s="548">
        <v>2003</v>
      </c>
      <c r="N9" s="548">
        <v>2004</v>
      </c>
      <c r="O9" s="536">
        <v>2005</v>
      </c>
      <c r="P9" s="440"/>
    </row>
    <row r="10" spans="1:16" s="160" customFormat="1" ht="11.25" customHeight="1">
      <c r="A10" s="494"/>
      <c r="B10" s="532"/>
      <c r="C10" s="532"/>
      <c r="D10" s="532"/>
      <c r="E10" s="532"/>
      <c r="F10" s="532"/>
      <c r="G10" s="532"/>
      <c r="H10" s="532"/>
      <c r="I10" s="532"/>
      <c r="J10" s="532"/>
      <c r="K10" s="532"/>
      <c r="L10" s="532"/>
      <c r="M10" s="537"/>
      <c r="N10" s="537"/>
      <c r="O10" s="537"/>
      <c r="P10" s="440"/>
    </row>
    <row r="11" spans="1:16" s="160" customFormat="1" ht="11.25" customHeight="1">
      <c r="A11" s="42"/>
      <c r="B11" s="122"/>
      <c r="C11" s="122"/>
      <c r="D11" s="123"/>
      <c r="E11" s="123"/>
      <c r="F11" s="123"/>
      <c r="G11" s="123"/>
      <c r="H11" s="123"/>
      <c r="I11" s="123"/>
      <c r="J11" s="123"/>
      <c r="K11" s="124"/>
      <c r="L11" s="163"/>
      <c r="M11" s="163"/>
      <c r="N11" s="124"/>
      <c r="O11" s="391"/>
      <c r="P11" s="440"/>
    </row>
    <row r="12" spans="1:16" s="160" customFormat="1" ht="11.25" customHeight="1">
      <c r="A12" s="164" t="s">
        <v>122</v>
      </c>
      <c r="B12" s="105">
        <v>38943</v>
      </c>
      <c r="C12" s="105">
        <v>38705</v>
      </c>
      <c r="D12" s="105">
        <v>38376</v>
      </c>
      <c r="E12" s="105">
        <v>37836</v>
      </c>
      <c r="F12" s="105">
        <v>37931</v>
      </c>
      <c r="G12" s="105">
        <v>37692</v>
      </c>
      <c r="H12" s="105">
        <v>38087</v>
      </c>
      <c r="I12" s="105">
        <v>38069</v>
      </c>
      <c r="J12" s="105">
        <v>42736</v>
      </c>
      <c r="K12" s="103">
        <v>43462</v>
      </c>
      <c r="L12" s="103">
        <v>37313</v>
      </c>
      <c r="M12" s="103">
        <v>37213</v>
      </c>
      <c r="N12" s="103">
        <v>37717</v>
      </c>
      <c r="O12" s="388">
        <v>37162</v>
      </c>
      <c r="P12" s="440"/>
    </row>
    <row r="13" spans="1:16" s="160" customFormat="1" ht="11.25" customHeight="1">
      <c r="A13" s="164" t="s">
        <v>123</v>
      </c>
      <c r="B13" s="105">
        <v>31139</v>
      </c>
      <c r="C13" s="105">
        <v>30168</v>
      </c>
      <c r="D13" s="105">
        <v>29936</v>
      </c>
      <c r="E13" s="105">
        <v>29912</v>
      </c>
      <c r="F13" s="105">
        <v>29857</v>
      </c>
      <c r="G13" s="105">
        <v>30078</v>
      </c>
      <c r="H13" s="105">
        <v>29948</v>
      </c>
      <c r="I13" s="105">
        <v>29978</v>
      </c>
      <c r="J13" s="105">
        <v>30691</v>
      </c>
      <c r="K13" s="103">
        <v>30797</v>
      </c>
      <c r="L13" s="103">
        <v>30253</v>
      </c>
      <c r="M13" s="103">
        <v>30349</v>
      </c>
      <c r="N13" s="103">
        <v>31862</v>
      </c>
      <c r="O13" s="388">
        <v>32025</v>
      </c>
      <c r="P13" s="440"/>
    </row>
    <row r="14" spans="1:16" s="160" customFormat="1" ht="11.25" customHeight="1">
      <c r="A14" s="164" t="s">
        <v>124</v>
      </c>
      <c r="B14" s="105">
        <v>38717</v>
      </c>
      <c r="C14" s="105">
        <v>38628</v>
      </c>
      <c r="D14" s="105">
        <v>38115</v>
      </c>
      <c r="E14" s="105">
        <v>37411</v>
      </c>
      <c r="F14" s="105">
        <v>37654</v>
      </c>
      <c r="G14" s="105">
        <v>37317</v>
      </c>
      <c r="H14" s="105">
        <v>37534</v>
      </c>
      <c r="I14" s="105">
        <v>38956</v>
      </c>
      <c r="J14" s="105">
        <v>40437</v>
      </c>
      <c r="K14" s="103">
        <v>39055</v>
      </c>
      <c r="L14" s="103">
        <v>39437</v>
      </c>
      <c r="M14" s="103">
        <v>37911</v>
      </c>
      <c r="N14" s="103">
        <v>40167</v>
      </c>
      <c r="O14" s="388">
        <v>40048</v>
      </c>
      <c r="P14" s="440"/>
    </row>
    <row r="15" spans="1:16" s="160" customFormat="1" ht="11.25" customHeight="1">
      <c r="A15" s="164" t="s">
        <v>125</v>
      </c>
      <c r="B15" s="105">
        <v>61902</v>
      </c>
      <c r="C15" s="105">
        <v>62087</v>
      </c>
      <c r="D15" s="105">
        <v>60047</v>
      </c>
      <c r="E15" s="105">
        <v>60198</v>
      </c>
      <c r="F15" s="105">
        <v>60619</v>
      </c>
      <c r="G15" s="105">
        <v>57376</v>
      </c>
      <c r="H15" s="105">
        <v>60722</v>
      </c>
      <c r="I15" s="105">
        <v>61777</v>
      </c>
      <c r="J15" s="105">
        <v>62350</v>
      </c>
      <c r="K15" s="103">
        <v>62564</v>
      </c>
      <c r="L15" s="103">
        <v>64801</v>
      </c>
      <c r="M15" s="103">
        <v>61091</v>
      </c>
      <c r="N15" s="103">
        <v>65179</v>
      </c>
      <c r="O15" s="388">
        <v>64717</v>
      </c>
      <c r="P15" s="440"/>
    </row>
    <row r="16" spans="1:16" s="160" customFormat="1" ht="11.25" customHeight="1">
      <c r="A16" s="164" t="s">
        <v>126</v>
      </c>
      <c r="B16" s="105">
        <v>50758</v>
      </c>
      <c r="C16" s="105">
        <v>51125</v>
      </c>
      <c r="D16" s="105">
        <v>50536</v>
      </c>
      <c r="E16" s="105">
        <v>50394</v>
      </c>
      <c r="F16" s="105">
        <v>49376</v>
      </c>
      <c r="G16" s="105">
        <v>47976</v>
      </c>
      <c r="H16" s="105">
        <v>49535</v>
      </c>
      <c r="I16" s="105">
        <v>51181</v>
      </c>
      <c r="J16" s="105">
        <v>52421</v>
      </c>
      <c r="K16" s="103">
        <v>53298</v>
      </c>
      <c r="L16" s="103">
        <v>50969</v>
      </c>
      <c r="M16" s="103">
        <v>44030</v>
      </c>
      <c r="N16" s="103">
        <v>53089</v>
      </c>
      <c r="O16" s="388">
        <v>51551</v>
      </c>
      <c r="P16" s="440"/>
    </row>
    <row r="17" spans="1:16" s="160" customFormat="1" ht="11.25" customHeight="1">
      <c r="A17" s="164" t="s">
        <v>127</v>
      </c>
      <c r="B17" s="105">
        <v>57353</v>
      </c>
      <c r="C17" s="105">
        <v>60594</v>
      </c>
      <c r="D17" s="105">
        <v>60784</v>
      </c>
      <c r="E17" s="105">
        <v>62235</v>
      </c>
      <c r="F17" s="105">
        <v>63450</v>
      </c>
      <c r="G17" s="105">
        <v>61222</v>
      </c>
      <c r="H17" s="105">
        <v>60474</v>
      </c>
      <c r="I17" s="105">
        <v>58714</v>
      </c>
      <c r="J17" s="105">
        <v>58087</v>
      </c>
      <c r="K17" s="103">
        <v>64472</v>
      </c>
      <c r="L17" s="103">
        <v>64157</v>
      </c>
      <c r="M17" s="103">
        <v>51696</v>
      </c>
      <c r="N17" s="103">
        <v>57219</v>
      </c>
      <c r="O17" s="388">
        <v>59167</v>
      </c>
      <c r="P17" s="440"/>
    </row>
    <row r="18" spans="1:16" s="160" customFormat="1" ht="11.25" customHeight="1">
      <c r="A18" s="164" t="s">
        <v>128</v>
      </c>
      <c r="B18" s="105">
        <v>81997</v>
      </c>
      <c r="C18" s="105">
        <v>83343</v>
      </c>
      <c r="D18" s="105">
        <v>81299</v>
      </c>
      <c r="E18" s="105">
        <v>80770</v>
      </c>
      <c r="F18" s="105">
        <v>82109</v>
      </c>
      <c r="G18" s="105">
        <v>84559</v>
      </c>
      <c r="H18" s="105">
        <v>87603</v>
      </c>
      <c r="I18" s="105">
        <v>85987</v>
      </c>
      <c r="J18" s="105">
        <v>84382</v>
      </c>
      <c r="K18" s="103">
        <v>91028</v>
      </c>
      <c r="L18" s="103">
        <v>93245</v>
      </c>
      <c r="M18" s="103">
        <v>81345</v>
      </c>
      <c r="N18" s="103">
        <v>96345</v>
      </c>
      <c r="O18" s="388">
        <v>92330</v>
      </c>
      <c r="P18" s="440"/>
    </row>
    <row r="19" spans="1:16" s="160" customFormat="1" ht="11.25" customHeight="1">
      <c r="A19" s="164" t="s">
        <v>129</v>
      </c>
      <c r="B19" s="105">
        <v>60712</v>
      </c>
      <c r="C19" s="105">
        <v>63878</v>
      </c>
      <c r="D19" s="105">
        <v>65443</v>
      </c>
      <c r="E19" s="105">
        <v>63197</v>
      </c>
      <c r="F19" s="105">
        <v>64459</v>
      </c>
      <c r="G19" s="105">
        <v>65000</v>
      </c>
      <c r="H19" s="105">
        <v>63546</v>
      </c>
      <c r="I19" s="105">
        <v>64785</v>
      </c>
      <c r="J19" s="105">
        <v>67961</v>
      </c>
      <c r="K19" s="103">
        <v>70304</v>
      </c>
      <c r="L19" s="103">
        <v>63739</v>
      </c>
      <c r="M19" s="103">
        <v>54194</v>
      </c>
      <c r="N19" s="103">
        <v>64051</v>
      </c>
      <c r="O19" s="388">
        <v>66975</v>
      </c>
      <c r="P19" s="440"/>
    </row>
    <row r="20" spans="1:16" s="160" customFormat="1" ht="11.25" customHeight="1">
      <c r="A20" s="164" t="s">
        <v>130</v>
      </c>
      <c r="B20" s="105">
        <v>149276</v>
      </c>
      <c r="C20" s="105">
        <v>139244</v>
      </c>
      <c r="D20" s="105">
        <v>131013</v>
      </c>
      <c r="E20" s="105">
        <v>138294</v>
      </c>
      <c r="F20" s="105">
        <v>131573</v>
      </c>
      <c r="G20" s="105">
        <v>141697</v>
      </c>
      <c r="H20" s="105">
        <v>139830</v>
      </c>
      <c r="I20" s="105">
        <v>146047</v>
      </c>
      <c r="J20" s="105">
        <v>150234</v>
      </c>
      <c r="K20" s="103">
        <v>144213</v>
      </c>
      <c r="L20" s="103">
        <v>158657</v>
      </c>
      <c r="M20" s="103">
        <v>219635</v>
      </c>
      <c r="N20" s="103">
        <v>169949</v>
      </c>
      <c r="O20" s="388">
        <v>165964</v>
      </c>
      <c r="P20" s="440"/>
    </row>
    <row r="21" spans="1:16" s="160" customFormat="1" ht="11.25" customHeight="1">
      <c r="A21" s="164"/>
      <c r="B21" s="105"/>
      <c r="C21" s="105"/>
      <c r="D21" s="105"/>
      <c r="E21" s="105"/>
      <c r="F21" s="105"/>
      <c r="G21" s="105"/>
      <c r="H21" s="105"/>
      <c r="I21" s="105"/>
      <c r="J21" s="105"/>
      <c r="K21" s="103"/>
      <c r="L21" s="103"/>
      <c r="M21" s="103"/>
      <c r="N21" s="103"/>
      <c r="O21" s="388"/>
      <c r="P21" s="440"/>
    </row>
    <row r="22" spans="1:16" s="160" customFormat="1" ht="11.25" customHeight="1">
      <c r="A22" s="97" t="s">
        <v>78</v>
      </c>
      <c r="B22" s="125">
        <v>570797</v>
      </c>
      <c r="C22" s="125">
        <v>567772</v>
      </c>
      <c r="D22" s="125">
        <v>555549</v>
      </c>
      <c r="E22" s="125">
        <v>560247</v>
      </c>
      <c r="F22" s="125">
        <v>557028</v>
      </c>
      <c r="G22" s="125">
        <v>562917</v>
      </c>
      <c r="H22" s="125">
        <v>567279</v>
      </c>
      <c r="I22" s="125">
        <v>575494</v>
      </c>
      <c r="J22" s="125">
        <v>589299</v>
      </c>
      <c r="K22" s="101">
        <v>599193</v>
      </c>
      <c r="L22" s="101">
        <v>602571</v>
      </c>
      <c r="M22" s="101">
        <v>617464</v>
      </c>
      <c r="N22" s="101">
        <v>615578</v>
      </c>
      <c r="O22" s="387">
        <v>609939</v>
      </c>
      <c r="P22" s="440"/>
    </row>
    <row r="23" spans="1:16" s="160" customFormat="1" ht="11.25" customHeight="1">
      <c r="A23" s="165"/>
      <c r="B23" s="166"/>
      <c r="C23" s="166"/>
      <c r="D23" s="166"/>
      <c r="E23" s="166"/>
      <c r="F23" s="166"/>
      <c r="G23" s="166"/>
      <c r="H23" s="166"/>
      <c r="I23" s="166"/>
      <c r="J23" s="166"/>
      <c r="K23" s="167"/>
      <c r="L23" s="167"/>
      <c r="M23" s="167"/>
      <c r="N23" s="167"/>
      <c r="O23" s="167"/>
      <c r="P23" s="440"/>
    </row>
    <row r="24" spans="1:16" s="160" customFormat="1" ht="11.25" customHeight="1">
      <c r="A24" s="25" t="s">
        <v>131</v>
      </c>
      <c r="B24" s="89"/>
      <c r="C24" s="89"/>
      <c r="D24" s="89"/>
      <c r="E24" s="89"/>
      <c r="F24" s="89"/>
      <c r="G24" s="89"/>
      <c r="H24" s="89"/>
      <c r="I24" s="89"/>
      <c r="J24" s="89"/>
      <c r="K24" s="89"/>
      <c r="L24" s="89"/>
      <c r="M24" s="89"/>
      <c r="P24" s="440"/>
    </row>
    <row r="25" spans="1:16" s="160" customFormat="1" ht="11.25" customHeight="1">
      <c r="A25" s="69" t="s">
        <v>189</v>
      </c>
      <c r="B25" s="2"/>
      <c r="C25" s="2"/>
      <c r="D25" s="2"/>
      <c r="E25" s="2"/>
      <c r="F25" s="2"/>
      <c r="G25" s="2"/>
      <c r="H25" s="2"/>
      <c r="I25" s="2"/>
      <c r="J25" s="2"/>
      <c r="K25" s="2"/>
      <c r="L25" s="2"/>
      <c r="M25" s="2"/>
    </row>
    <row r="26" spans="1:16" s="160" customFormat="1" ht="11.25" customHeight="1">
      <c r="A26" s="2"/>
      <c r="B26" s="154"/>
      <c r="C26" s="154"/>
      <c r="D26" s="154"/>
      <c r="E26" s="154"/>
      <c r="F26" s="154"/>
      <c r="G26" s="154"/>
      <c r="H26" s="154"/>
      <c r="I26" s="154"/>
      <c r="J26" s="154"/>
      <c r="K26" s="154"/>
      <c r="L26" s="154"/>
      <c r="M26" s="154"/>
    </row>
    <row r="27" spans="1:16" s="160" customFormat="1" ht="11.25" customHeight="1">
      <c r="A27" s="493" t="s">
        <v>22</v>
      </c>
      <c r="B27" s="531">
        <v>2006</v>
      </c>
      <c r="C27" s="531">
        <v>2007</v>
      </c>
      <c r="D27" s="531">
        <v>2008</v>
      </c>
      <c r="E27" s="531">
        <v>2009</v>
      </c>
      <c r="F27" s="531">
        <v>2010</v>
      </c>
      <c r="G27" s="531">
        <v>2011</v>
      </c>
      <c r="H27" s="531">
        <v>2012</v>
      </c>
      <c r="I27" s="531">
        <v>2013</v>
      </c>
      <c r="J27" s="531">
        <v>2014</v>
      </c>
      <c r="K27" s="548">
        <v>2015</v>
      </c>
      <c r="L27" s="548">
        <v>2016</v>
      </c>
      <c r="M27" s="548">
        <v>2017</v>
      </c>
      <c r="N27" s="548">
        <v>2018</v>
      </c>
      <c r="O27" s="548">
        <v>2019</v>
      </c>
    </row>
    <row r="28" spans="1:16" s="160" customFormat="1" ht="11.25" customHeight="1">
      <c r="A28" s="494"/>
      <c r="B28" s="532"/>
      <c r="C28" s="532"/>
      <c r="D28" s="532"/>
      <c r="E28" s="532"/>
      <c r="F28" s="532"/>
      <c r="G28" s="532"/>
      <c r="H28" s="532"/>
      <c r="I28" s="532"/>
      <c r="J28" s="532"/>
      <c r="K28" s="537"/>
      <c r="L28" s="537"/>
      <c r="M28" s="537"/>
      <c r="N28" s="537"/>
      <c r="O28" s="537"/>
    </row>
    <row r="29" spans="1:16" s="160" customFormat="1" ht="11.25" customHeight="1">
      <c r="A29" s="42"/>
      <c r="B29" s="123"/>
      <c r="C29" s="123"/>
      <c r="D29" s="123"/>
      <c r="E29" s="123"/>
      <c r="F29" s="123"/>
      <c r="G29" s="124"/>
      <c r="H29" s="124"/>
      <c r="I29" s="124"/>
      <c r="J29" s="124"/>
      <c r="K29" s="124"/>
      <c r="L29" s="124"/>
      <c r="M29" s="124"/>
      <c r="N29" s="124"/>
      <c r="O29" s="124"/>
    </row>
    <row r="30" spans="1:16" s="160" customFormat="1" ht="11.25" customHeight="1">
      <c r="A30" s="164" t="s">
        <v>122</v>
      </c>
      <c r="B30" s="105">
        <v>37770</v>
      </c>
      <c r="C30" s="105">
        <v>37890</v>
      </c>
      <c r="D30" s="105">
        <v>37826</v>
      </c>
      <c r="E30" s="105">
        <v>37978</v>
      </c>
      <c r="F30" s="105">
        <v>38201</v>
      </c>
      <c r="G30" s="103">
        <v>38687</v>
      </c>
      <c r="H30" s="103">
        <v>38783</v>
      </c>
      <c r="I30" s="103">
        <v>38734</v>
      </c>
      <c r="J30" s="103">
        <v>39479</v>
      </c>
      <c r="K30" s="103">
        <v>39366</v>
      </c>
      <c r="L30" s="103">
        <v>40707</v>
      </c>
      <c r="M30" s="103">
        <v>41095</v>
      </c>
      <c r="N30" s="103">
        <v>41618</v>
      </c>
      <c r="O30" s="103">
        <v>42032</v>
      </c>
      <c r="P30" s="395"/>
    </row>
    <row r="31" spans="1:16" s="160" customFormat="1" ht="11.25" customHeight="1">
      <c r="A31" s="164" t="s">
        <v>123</v>
      </c>
      <c r="B31" s="105">
        <v>33354</v>
      </c>
      <c r="C31" s="105">
        <v>32807</v>
      </c>
      <c r="D31" s="105">
        <v>32987</v>
      </c>
      <c r="E31" s="105">
        <v>33390</v>
      </c>
      <c r="F31" s="105">
        <v>33594</v>
      </c>
      <c r="G31" s="103">
        <v>33928</v>
      </c>
      <c r="H31" s="103">
        <v>33796</v>
      </c>
      <c r="I31" s="103">
        <v>33907</v>
      </c>
      <c r="J31" s="103">
        <v>34360</v>
      </c>
      <c r="K31" s="103">
        <v>34702</v>
      </c>
      <c r="L31" s="103">
        <v>35173</v>
      </c>
      <c r="M31" s="103">
        <v>35792</v>
      </c>
      <c r="N31" s="103">
        <v>35948</v>
      </c>
      <c r="O31" s="103">
        <v>36886</v>
      </c>
      <c r="P31" s="395"/>
    </row>
    <row r="32" spans="1:16" s="160" customFormat="1" ht="11.25" customHeight="1">
      <c r="A32" s="164" t="s">
        <v>124</v>
      </c>
      <c r="B32" s="105">
        <v>40380</v>
      </c>
      <c r="C32" s="105">
        <v>42787</v>
      </c>
      <c r="D32" s="105">
        <v>43254</v>
      </c>
      <c r="E32" s="105">
        <v>44464</v>
      </c>
      <c r="F32" s="105">
        <v>43913</v>
      </c>
      <c r="G32" s="103">
        <v>44110</v>
      </c>
      <c r="H32" s="103">
        <v>42680</v>
      </c>
      <c r="I32" s="103">
        <v>43785</v>
      </c>
      <c r="J32" s="103">
        <v>45242</v>
      </c>
      <c r="K32" s="103">
        <v>44722</v>
      </c>
      <c r="L32" s="103">
        <v>44228</v>
      </c>
      <c r="M32" s="103">
        <v>44959</v>
      </c>
      <c r="N32" s="103">
        <v>45011</v>
      </c>
      <c r="O32" s="103">
        <v>46429</v>
      </c>
      <c r="P32" s="395"/>
    </row>
    <row r="33" spans="1:16" s="160" customFormat="1" ht="11.25" customHeight="1">
      <c r="A33" s="164" t="s">
        <v>125</v>
      </c>
      <c r="B33" s="105">
        <v>65058</v>
      </c>
      <c r="C33" s="105">
        <v>75089</v>
      </c>
      <c r="D33" s="105">
        <v>76511</v>
      </c>
      <c r="E33" s="105">
        <v>78090</v>
      </c>
      <c r="F33" s="105">
        <v>79339</v>
      </c>
      <c r="G33" s="103">
        <v>81088</v>
      </c>
      <c r="H33" s="103">
        <v>80207</v>
      </c>
      <c r="I33" s="103">
        <v>77965</v>
      </c>
      <c r="J33" s="103">
        <v>77025</v>
      </c>
      <c r="K33" s="103">
        <v>77365</v>
      </c>
      <c r="L33" s="103">
        <v>76512</v>
      </c>
      <c r="M33" s="103">
        <v>77082</v>
      </c>
      <c r="N33" s="103">
        <v>77767</v>
      </c>
      <c r="O33" s="103">
        <v>78761</v>
      </c>
      <c r="P33" s="395"/>
    </row>
    <row r="34" spans="1:16" s="160" customFormat="1" ht="11.25" customHeight="1">
      <c r="A34" s="164" t="s">
        <v>126</v>
      </c>
      <c r="B34" s="105">
        <v>51802</v>
      </c>
      <c r="C34" s="105">
        <v>58328</v>
      </c>
      <c r="D34" s="105">
        <v>58904</v>
      </c>
      <c r="E34" s="105">
        <v>59324</v>
      </c>
      <c r="F34" s="105">
        <v>61975</v>
      </c>
      <c r="G34" s="103">
        <v>61346</v>
      </c>
      <c r="H34" s="103">
        <v>60276</v>
      </c>
      <c r="I34" s="103">
        <v>59844</v>
      </c>
      <c r="J34" s="103">
        <v>57954</v>
      </c>
      <c r="K34" s="103">
        <v>59983</v>
      </c>
      <c r="L34" s="103">
        <v>59372</v>
      </c>
      <c r="M34" s="103">
        <v>61329</v>
      </c>
      <c r="N34" s="103">
        <v>63382</v>
      </c>
      <c r="O34" s="103">
        <v>63353</v>
      </c>
      <c r="P34" s="395"/>
    </row>
    <row r="35" spans="1:16" s="160" customFormat="1" ht="11.25" customHeight="1">
      <c r="A35" s="164" t="s">
        <v>127</v>
      </c>
      <c r="B35" s="105">
        <v>60380</v>
      </c>
      <c r="C35" s="105">
        <v>62604</v>
      </c>
      <c r="D35" s="105">
        <v>63426</v>
      </c>
      <c r="E35" s="105">
        <v>67953</v>
      </c>
      <c r="F35" s="105">
        <v>66667</v>
      </c>
      <c r="G35" s="103">
        <v>64406</v>
      </c>
      <c r="H35" s="103">
        <v>64874</v>
      </c>
      <c r="I35" s="103">
        <v>67977</v>
      </c>
      <c r="J35" s="103">
        <v>66685</v>
      </c>
      <c r="K35" s="103">
        <v>65637</v>
      </c>
      <c r="L35" s="103">
        <v>66701</v>
      </c>
      <c r="M35" s="103">
        <v>67385</v>
      </c>
      <c r="N35" s="103">
        <v>66845</v>
      </c>
      <c r="O35" s="103">
        <v>69035</v>
      </c>
      <c r="P35" s="395"/>
    </row>
    <row r="36" spans="1:16" s="160" customFormat="1" ht="11.25" customHeight="1">
      <c r="A36" s="164" t="s">
        <v>128</v>
      </c>
      <c r="B36" s="105">
        <v>97322</v>
      </c>
      <c r="C36" s="105">
        <v>88529</v>
      </c>
      <c r="D36" s="105">
        <v>86488</v>
      </c>
      <c r="E36" s="105">
        <v>89585</v>
      </c>
      <c r="F36" s="105">
        <v>95872</v>
      </c>
      <c r="G36" s="103">
        <v>97337</v>
      </c>
      <c r="H36" s="103">
        <v>98722</v>
      </c>
      <c r="I36" s="103">
        <v>95493</v>
      </c>
      <c r="J36" s="103">
        <v>91292</v>
      </c>
      <c r="K36" s="103">
        <v>89821</v>
      </c>
      <c r="L36" s="103">
        <v>98382</v>
      </c>
      <c r="M36" s="103">
        <v>96639</v>
      </c>
      <c r="N36" s="103">
        <v>98298</v>
      </c>
      <c r="O36" s="103">
        <v>91410</v>
      </c>
      <c r="P36" s="395"/>
    </row>
    <row r="37" spans="1:16" s="160" customFormat="1" ht="11.25" customHeight="1">
      <c r="A37" s="164" t="s">
        <v>129</v>
      </c>
      <c r="B37" s="105">
        <v>68558</v>
      </c>
      <c r="C37" s="105">
        <v>64140</v>
      </c>
      <c r="D37" s="105">
        <v>68751</v>
      </c>
      <c r="E37" s="105">
        <v>65468</v>
      </c>
      <c r="F37" s="105">
        <v>71701</v>
      </c>
      <c r="G37" s="103">
        <v>69446</v>
      </c>
      <c r="H37" s="103">
        <v>67854</v>
      </c>
      <c r="I37" s="103">
        <v>64733</v>
      </c>
      <c r="J37" s="103">
        <v>64086</v>
      </c>
      <c r="K37" s="103">
        <v>66346</v>
      </c>
      <c r="L37" s="103">
        <v>62992</v>
      </c>
      <c r="M37" s="103">
        <v>59806</v>
      </c>
      <c r="N37" s="103">
        <v>54476</v>
      </c>
      <c r="O37" s="103">
        <v>61641</v>
      </c>
      <c r="P37" s="395"/>
    </row>
    <row r="38" spans="1:16" s="160" customFormat="1" ht="11.25" customHeight="1">
      <c r="A38" s="164" t="s">
        <v>130</v>
      </c>
      <c r="B38" s="105">
        <v>154700</v>
      </c>
      <c r="C38" s="105">
        <v>158739</v>
      </c>
      <c r="D38" s="105">
        <v>153336</v>
      </c>
      <c r="E38" s="105">
        <v>144623</v>
      </c>
      <c r="F38" s="105">
        <v>137466</v>
      </c>
      <c r="G38" s="103">
        <v>142391</v>
      </c>
      <c r="H38" s="103">
        <v>139311</v>
      </c>
      <c r="I38" s="103">
        <v>139383</v>
      </c>
      <c r="J38" s="103">
        <v>143553</v>
      </c>
      <c r="K38" s="103">
        <v>142487</v>
      </c>
      <c r="L38" s="103">
        <v>136741</v>
      </c>
      <c r="M38" s="103">
        <v>141827</v>
      </c>
      <c r="N38" s="103">
        <v>147274</v>
      </c>
      <c r="O38" s="103">
        <v>149768</v>
      </c>
      <c r="P38" s="395"/>
    </row>
    <row r="39" spans="1:16" s="160" customFormat="1" ht="11.25" customHeight="1">
      <c r="A39" s="164"/>
      <c r="B39" s="105"/>
      <c r="C39" s="105"/>
      <c r="D39" s="105"/>
      <c r="E39" s="105"/>
      <c r="F39" s="105"/>
      <c r="G39" s="103"/>
      <c r="H39" s="103"/>
      <c r="I39" s="103"/>
      <c r="J39" s="103"/>
      <c r="K39" s="103"/>
      <c r="L39" s="103"/>
      <c r="M39" s="103"/>
      <c r="N39" s="103"/>
      <c r="O39" s="103"/>
    </row>
    <row r="40" spans="1:16" s="160" customFormat="1" ht="11.25" customHeight="1">
      <c r="A40" s="97" t="s">
        <v>78</v>
      </c>
      <c r="B40" s="125">
        <v>609324</v>
      </c>
      <c r="C40" s="125">
        <v>620913</v>
      </c>
      <c r="D40" s="125">
        <v>621483</v>
      </c>
      <c r="E40" s="125">
        <v>620875</v>
      </c>
      <c r="F40" s="125">
        <v>628728</v>
      </c>
      <c r="G40" s="101">
        <v>623739</v>
      </c>
      <c r="H40" s="101">
        <v>626503</v>
      </c>
      <c r="I40" s="101">
        <v>621821</v>
      </c>
      <c r="J40" s="101">
        <v>619676</v>
      </c>
      <c r="K40" s="101">
        <v>620429</v>
      </c>
      <c r="L40" s="101">
        <v>620808</v>
      </c>
      <c r="M40" s="101">
        <v>625914</v>
      </c>
      <c r="N40" s="101">
        <f>SUM(N30:N38)</f>
        <v>630619</v>
      </c>
      <c r="O40" s="101">
        <f>SUM(O30:O38)</f>
        <v>639315</v>
      </c>
    </row>
    <row r="41" spans="1:16" s="160" customFormat="1" ht="11.25" customHeight="1">
      <c r="A41" s="165"/>
      <c r="B41" s="166"/>
      <c r="C41" s="166"/>
      <c r="D41" s="166"/>
      <c r="E41" s="166"/>
      <c r="F41" s="166"/>
      <c r="G41" s="167"/>
      <c r="H41" s="167"/>
      <c r="I41" s="167"/>
      <c r="J41" s="167"/>
      <c r="K41" s="167"/>
      <c r="L41" s="167"/>
      <c r="M41" s="167"/>
      <c r="N41" s="167"/>
      <c r="O41" s="167"/>
    </row>
    <row r="42" spans="1:16" s="160" customFormat="1" ht="11.25" customHeight="1">
      <c r="A42" s="69" t="s">
        <v>189</v>
      </c>
      <c r="B42" s="2"/>
      <c r="C42" s="2"/>
      <c r="D42" s="2"/>
      <c r="E42" s="2"/>
      <c r="F42" s="2"/>
      <c r="G42" s="2"/>
      <c r="H42" s="2"/>
      <c r="I42" s="2"/>
      <c r="J42" s="2"/>
      <c r="K42" s="2"/>
      <c r="L42" s="2"/>
      <c r="M42" s="2"/>
    </row>
    <row r="43" spans="1:16" s="160" customFormat="1" ht="10.199999999999999"/>
    <row r="44" spans="1:16" s="160" customFormat="1" ht="10.199999999999999">
      <c r="A44" s="493" t="s">
        <v>22</v>
      </c>
      <c r="B44" s="548">
        <v>2020</v>
      </c>
      <c r="C44" s="548">
        <v>2021</v>
      </c>
    </row>
    <row r="45" spans="1:16" s="160" customFormat="1" ht="10.199999999999999">
      <c r="A45" s="494"/>
      <c r="B45" s="537"/>
      <c r="C45" s="537"/>
    </row>
    <row r="46" spans="1:16" s="160" customFormat="1" ht="10.199999999999999">
      <c r="A46" s="465"/>
      <c r="B46" s="124"/>
      <c r="C46" s="124"/>
    </row>
    <row r="47" spans="1:16" s="160" customFormat="1" ht="10.199999999999999">
      <c r="A47" s="164" t="s">
        <v>122</v>
      </c>
      <c r="B47" s="103">
        <v>42188</v>
      </c>
      <c r="C47" s="103">
        <v>43266</v>
      </c>
    </row>
    <row r="48" spans="1:16" s="160" customFormat="1" ht="10.199999999999999">
      <c r="A48" s="164" t="s">
        <v>123</v>
      </c>
      <c r="B48" s="103">
        <v>35849</v>
      </c>
      <c r="C48" s="103">
        <v>36643</v>
      </c>
    </row>
    <row r="49" spans="1:3" s="160" customFormat="1" ht="10.199999999999999">
      <c r="A49" s="164" t="s">
        <v>124</v>
      </c>
      <c r="B49" s="103">
        <v>45028</v>
      </c>
      <c r="C49" s="103">
        <v>46981</v>
      </c>
    </row>
    <row r="50" spans="1:3" s="160" customFormat="1" ht="10.199999999999999">
      <c r="A50" s="164" t="s">
        <v>125</v>
      </c>
      <c r="B50" s="103">
        <v>77398</v>
      </c>
      <c r="C50" s="103">
        <v>79422</v>
      </c>
    </row>
    <row r="51" spans="1:3" s="160" customFormat="1" ht="10.199999999999999">
      <c r="A51" s="164" t="s">
        <v>126</v>
      </c>
      <c r="B51" s="103">
        <v>62905</v>
      </c>
      <c r="C51" s="103">
        <v>64008</v>
      </c>
    </row>
    <row r="52" spans="1:3">
      <c r="A52" s="164" t="s">
        <v>127</v>
      </c>
      <c r="B52" s="103">
        <v>65358</v>
      </c>
      <c r="C52" s="103">
        <v>69130</v>
      </c>
    </row>
    <row r="53" spans="1:3">
      <c r="A53" s="164" t="s">
        <v>128</v>
      </c>
      <c r="B53" s="103">
        <v>95244</v>
      </c>
      <c r="C53" s="103">
        <v>88995</v>
      </c>
    </row>
    <row r="54" spans="1:3">
      <c r="A54" s="164" t="s">
        <v>129</v>
      </c>
      <c r="B54" s="103">
        <v>64932</v>
      </c>
      <c r="C54" s="103">
        <v>66301</v>
      </c>
    </row>
    <row r="55" spans="1:3">
      <c r="A55" s="164" t="s">
        <v>130</v>
      </c>
      <c r="B55" s="103">
        <v>144351</v>
      </c>
      <c r="C55" s="103">
        <v>148452</v>
      </c>
    </row>
    <row r="56" spans="1:3">
      <c r="A56" s="164"/>
      <c r="B56" s="103"/>
      <c r="C56" s="103"/>
    </row>
    <row r="57" spans="1:3">
      <c r="A57" s="97" t="s">
        <v>78</v>
      </c>
      <c r="B57" s="101">
        <f>SUM(B47:B55)</f>
        <v>633253</v>
      </c>
      <c r="C57" s="101">
        <f>SUM(C47:C55)</f>
        <v>643198</v>
      </c>
    </row>
    <row r="58" spans="1:3">
      <c r="A58" s="165"/>
      <c r="B58" s="167"/>
      <c r="C58" s="167"/>
    </row>
    <row r="59" spans="1:3">
      <c r="A59" s="69" t="s">
        <v>189</v>
      </c>
      <c r="B59" s="160"/>
    </row>
  </sheetData>
  <mergeCells count="33">
    <mergeCell ref="C44:C45"/>
    <mergeCell ref="A44:A45"/>
    <mergeCell ref="B44:B45"/>
    <mergeCell ref="O27:O28"/>
    <mergeCell ref="O9:O10"/>
    <mergeCell ref="N27:N28"/>
    <mergeCell ref="D27:D28"/>
    <mergeCell ref="E9:E10"/>
    <mergeCell ref="E27:E28"/>
    <mergeCell ref="F27:F28"/>
    <mergeCell ref="G27:G28"/>
    <mergeCell ref="F9:F10"/>
    <mergeCell ref="G9:G10"/>
    <mergeCell ref="H9:H10"/>
    <mergeCell ref="N9:N10"/>
    <mergeCell ref="L27:L28"/>
    <mergeCell ref="H27:H28"/>
    <mergeCell ref="I27:I28"/>
    <mergeCell ref="J27:J28"/>
    <mergeCell ref="A9:A10"/>
    <mergeCell ref="A27:A28"/>
    <mergeCell ref="B9:B10"/>
    <mergeCell ref="C9:C10"/>
    <mergeCell ref="D9:D10"/>
    <mergeCell ref="B27:B28"/>
    <mergeCell ref="C27:C28"/>
    <mergeCell ref="I9:I10"/>
    <mergeCell ref="M27:M28"/>
    <mergeCell ref="K27:K28"/>
    <mergeCell ref="L9:L10"/>
    <mergeCell ref="M9:M10"/>
    <mergeCell ref="J9:J10"/>
    <mergeCell ref="K9:K10"/>
  </mergeCells>
  <hyperlinks>
    <hyperlink ref="O2" location="D!A1" display="Retour au menu" xr:uid="{00000000-0004-0000-0500-000000000000}"/>
  </hyperlinks>
  <pageMargins left="0.7" right="0.7" top="0.75" bottom="0.75" header="0.3" footer="0.3"/>
  <pageSetup paperSize="9" scale="64" fitToHeight="0" orientation="landscape" r:id="rId1"/>
  <headerFooter>
    <oddFooter>&amp;L&amp;8&amp;K002060Le marché du travail bruxellois - Données statistiques - Emploi salarié et établissements 
Élaboration :  view.brussels, www.actiris.be&amp;R&amp;P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37"/>
  <sheetViews>
    <sheetView topLeftCell="B1" zoomScaleNormal="100" workbookViewId="0">
      <selection activeCell="A2" sqref="A2"/>
    </sheetView>
  </sheetViews>
  <sheetFormatPr baseColWidth="10" defaultColWidth="9.109375" defaultRowHeight="11.4"/>
  <cols>
    <col min="1" max="1" width="9.109375" style="156"/>
    <col min="2" max="2" width="43.109375" style="158" customWidth="1"/>
    <col min="3" max="12" width="13.6640625" style="156" customWidth="1"/>
    <col min="13" max="16384" width="9.109375" style="156"/>
  </cols>
  <sheetData>
    <row r="1" spans="1:15" s="1" customFormat="1" ht="10.199999999999999">
      <c r="B1" s="168"/>
    </row>
    <row r="2" spans="1:15" s="79" customFormat="1" ht="18">
      <c r="B2" s="26" t="s">
        <v>19</v>
      </c>
      <c r="L2" s="368" t="s">
        <v>20</v>
      </c>
    </row>
    <row r="3" spans="1:15" s="1" customFormat="1" ht="10.199999999999999">
      <c r="B3" s="37"/>
    </row>
    <row r="4" spans="1:15" s="4" customFormat="1" ht="15.75" customHeight="1">
      <c r="B4" s="33" t="s">
        <v>31</v>
      </c>
    </row>
    <row r="5" spans="1:15" s="1" customFormat="1" ht="10.199999999999999">
      <c r="B5" s="37"/>
    </row>
    <row r="6" spans="1:15" s="169" customFormat="1" ht="10.199999999999999">
      <c r="B6" s="37"/>
      <c r="C6" s="1"/>
      <c r="D6" s="1"/>
      <c r="E6" s="1"/>
      <c r="F6" s="1"/>
      <c r="G6" s="1"/>
      <c r="H6" s="1"/>
      <c r="I6" s="1"/>
      <c r="J6" s="1"/>
      <c r="K6" s="1"/>
      <c r="L6" s="1"/>
    </row>
    <row r="7" spans="1:15" s="169" customFormat="1" ht="10.199999999999999">
      <c r="B7" s="170" t="s">
        <v>205</v>
      </c>
      <c r="C7" s="77"/>
      <c r="D7" s="77"/>
      <c r="E7" s="77"/>
      <c r="F7" s="77"/>
      <c r="G7" s="77"/>
      <c r="H7" s="77"/>
      <c r="I7" s="77"/>
      <c r="J7" s="77"/>
      <c r="K7" s="77"/>
      <c r="L7" s="77"/>
    </row>
    <row r="8" spans="1:15" s="169" customFormat="1" ht="10.199999999999999">
      <c r="B8" s="171"/>
      <c r="C8" s="172"/>
      <c r="D8" s="172"/>
      <c r="E8" s="172"/>
      <c r="F8" s="172"/>
      <c r="G8" s="172"/>
      <c r="H8" s="172"/>
      <c r="I8" s="172"/>
      <c r="J8" s="173"/>
      <c r="K8" s="172"/>
      <c r="L8" s="172"/>
    </row>
    <row r="9" spans="1:15" s="169" customFormat="1" ht="15" customHeight="1">
      <c r="B9" s="493" t="s">
        <v>22</v>
      </c>
      <c r="C9" s="549" t="s">
        <v>132</v>
      </c>
      <c r="D9" s="549" t="s">
        <v>133</v>
      </c>
      <c r="E9" s="549" t="s">
        <v>134</v>
      </c>
      <c r="F9" s="549" t="s">
        <v>135</v>
      </c>
      <c r="G9" s="549" t="s">
        <v>136</v>
      </c>
      <c r="H9" s="549" t="s">
        <v>137</v>
      </c>
      <c r="I9" s="549" t="s">
        <v>138</v>
      </c>
      <c r="J9" s="549" t="s">
        <v>139</v>
      </c>
      <c r="K9" s="549" t="s">
        <v>140</v>
      </c>
      <c r="L9" s="551" t="s">
        <v>78</v>
      </c>
    </row>
    <row r="10" spans="1:15" s="169" customFormat="1" ht="12.75" customHeight="1">
      <c r="B10" s="519"/>
      <c r="C10" s="550"/>
      <c r="D10" s="550"/>
      <c r="E10" s="550"/>
      <c r="F10" s="550"/>
      <c r="G10" s="550"/>
      <c r="H10" s="550"/>
      <c r="I10" s="550"/>
      <c r="J10" s="550"/>
      <c r="K10" s="550"/>
      <c r="L10" s="552"/>
    </row>
    <row r="11" spans="1:15" s="169" customFormat="1" ht="10.199999999999999">
      <c r="B11" s="98"/>
      <c r="C11" s="126"/>
      <c r="D11" s="126"/>
      <c r="E11" s="126"/>
      <c r="F11" s="126"/>
      <c r="G11" s="126"/>
      <c r="H11" s="126"/>
      <c r="I11" s="126"/>
      <c r="J11" s="126"/>
      <c r="K11" s="126"/>
      <c r="L11" s="127"/>
    </row>
    <row r="12" spans="1:15" s="169" customFormat="1" ht="10.199999999999999">
      <c r="A12" s="169">
        <v>1</v>
      </c>
      <c r="B12" s="175" t="s">
        <v>35</v>
      </c>
      <c r="C12" s="126">
        <v>36</v>
      </c>
      <c r="D12" s="126">
        <v>20</v>
      </c>
      <c r="E12" s="126">
        <v>29</v>
      </c>
      <c r="F12" s="126">
        <v>68</v>
      </c>
      <c r="G12" s="126"/>
      <c r="H12" s="126"/>
      <c r="I12" s="126"/>
      <c r="J12" s="126"/>
      <c r="K12" s="126"/>
      <c r="L12" s="127">
        <f>SUM(C12:K12)</f>
        <v>153</v>
      </c>
      <c r="N12" s="455"/>
      <c r="O12" s="455"/>
    </row>
    <row r="13" spans="1:15" s="169" customFormat="1" ht="10.199999999999999">
      <c r="A13" s="169">
        <v>2</v>
      </c>
      <c r="B13" s="175" t="s">
        <v>36</v>
      </c>
      <c r="C13" s="126">
        <v>2</v>
      </c>
      <c r="D13" s="126"/>
      <c r="E13" s="126"/>
      <c r="F13" s="126"/>
      <c r="G13" s="126">
        <v>78</v>
      </c>
      <c r="H13" s="126"/>
      <c r="I13" s="126"/>
      <c r="J13" s="126"/>
      <c r="K13" s="126"/>
      <c r="L13" s="127">
        <f t="shared" ref="L13:L32" si="0">SUM(C13:K13)</f>
        <v>80</v>
      </c>
      <c r="N13" s="455"/>
    </row>
    <row r="14" spans="1:15" s="169" customFormat="1" ht="10.199999999999999">
      <c r="A14" s="169">
        <v>3</v>
      </c>
      <c r="B14" s="175" t="s">
        <v>37</v>
      </c>
      <c r="C14" s="126">
        <v>1151</v>
      </c>
      <c r="D14" s="126">
        <v>1150</v>
      </c>
      <c r="E14" s="126">
        <v>1162</v>
      </c>
      <c r="F14" s="126">
        <v>2017</v>
      </c>
      <c r="G14" s="126">
        <v>1614</v>
      </c>
      <c r="H14" s="126">
        <v>1227</v>
      </c>
      <c r="I14" s="126">
        <v>2539</v>
      </c>
      <c r="J14" s="126">
        <v>2366</v>
      </c>
      <c r="K14" s="126">
        <v>3035</v>
      </c>
      <c r="L14" s="127">
        <f t="shared" si="0"/>
        <v>16261</v>
      </c>
      <c r="N14" s="455"/>
    </row>
    <row r="15" spans="1:15" s="169" customFormat="1" ht="20.399999999999999">
      <c r="A15" s="169">
        <v>4</v>
      </c>
      <c r="B15" s="175" t="s">
        <v>190</v>
      </c>
      <c r="C15" s="126">
        <v>27</v>
      </c>
      <c r="D15" s="126">
        <v>54</v>
      </c>
      <c r="E15" s="126">
        <v>40</v>
      </c>
      <c r="F15" s="126"/>
      <c r="G15" s="126">
        <v>479</v>
      </c>
      <c r="H15" s="126">
        <v>110</v>
      </c>
      <c r="I15" s="126">
        <v>1431</v>
      </c>
      <c r="J15" s="126"/>
      <c r="K15" s="126">
        <v>2230</v>
      </c>
      <c r="L15" s="127">
        <f t="shared" si="0"/>
        <v>4371</v>
      </c>
      <c r="N15" s="455"/>
    </row>
    <row r="16" spans="1:15" s="169" customFormat="1" ht="10.199999999999999">
      <c r="A16" s="169">
        <v>5</v>
      </c>
      <c r="B16" s="176" t="s">
        <v>191</v>
      </c>
      <c r="C16" s="126">
        <v>46</v>
      </c>
      <c r="D16" s="126">
        <v>54</v>
      </c>
      <c r="E16" s="126">
        <v>179</v>
      </c>
      <c r="F16" s="126">
        <v>274</v>
      </c>
      <c r="G16" s="126">
        <v>534</v>
      </c>
      <c r="H16" s="126">
        <v>291</v>
      </c>
      <c r="I16" s="126">
        <v>1584</v>
      </c>
      <c r="J16" s="126">
        <v>546</v>
      </c>
      <c r="K16" s="126"/>
      <c r="L16" s="127">
        <f t="shared" si="0"/>
        <v>3508</v>
      </c>
      <c r="N16" s="455"/>
    </row>
    <row r="17" spans="1:14" s="169" customFormat="1" ht="10.199999999999999">
      <c r="A17" s="169">
        <v>6</v>
      </c>
      <c r="B17" s="175" t="s">
        <v>40</v>
      </c>
      <c r="C17" s="126">
        <v>2095</v>
      </c>
      <c r="D17" s="126">
        <v>1402</v>
      </c>
      <c r="E17" s="126">
        <v>1505</v>
      </c>
      <c r="F17" s="126">
        <v>1405</v>
      </c>
      <c r="G17" s="126">
        <v>652</v>
      </c>
      <c r="H17" s="126">
        <v>1475</v>
      </c>
      <c r="I17" s="126">
        <v>3064</v>
      </c>
      <c r="J17" s="126">
        <v>1350</v>
      </c>
      <c r="K17" s="126"/>
      <c r="L17" s="127">
        <f t="shared" si="0"/>
        <v>12948</v>
      </c>
      <c r="N17" s="455"/>
    </row>
    <row r="18" spans="1:14" s="169" customFormat="1" ht="20.399999999999999">
      <c r="A18" s="169">
        <v>7</v>
      </c>
      <c r="B18" s="175" t="s">
        <v>192</v>
      </c>
      <c r="C18" s="126">
        <v>10105</v>
      </c>
      <c r="D18" s="126">
        <v>7836</v>
      </c>
      <c r="E18" s="126">
        <v>6849</v>
      </c>
      <c r="F18" s="126">
        <v>8224</v>
      </c>
      <c r="G18" s="126">
        <v>7722</v>
      </c>
      <c r="H18" s="126">
        <v>4966</v>
      </c>
      <c r="I18" s="126">
        <v>6375</v>
      </c>
      <c r="J18" s="126">
        <v>2212</v>
      </c>
      <c r="K18" s="126"/>
      <c r="L18" s="127">
        <f t="shared" si="0"/>
        <v>54289</v>
      </c>
      <c r="N18" s="455"/>
    </row>
    <row r="19" spans="1:14" s="169" customFormat="1" ht="10.199999999999999">
      <c r="A19" s="169">
        <v>8</v>
      </c>
      <c r="B19" s="175" t="s">
        <v>45</v>
      </c>
      <c r="C19" s="126">
        <v>1749</v>
      </c>
      <c r="D19" s="126">
        <v>1439</v>
      </c>
      <c r="E19" s="126">
        <v>1577</v>
      </c>
      <c r="F19" s="126">
        <v>2223</v>
      </c>
      <c r="G19" s="126">
        <v>1322</v>
      </c>
      <c r="H19" s="126">
        <v>2057</v>
      </c>
      <c r="I19" s="126">
        <v>6280</v>
      </c>
      <c r="J19" s="126">
        <v>2430</v>
      </c>
      <c r="K19" s="126">
        <v>14414</v>
      </c>
      <c r="L19" s="127">
        <f t="shared" si="0"/>
        <v>33491</v>
      </c>
      <c r="N19" s="455"/>
    </row>
    <row r="20" spans="1:14" s="169" customFormat="1" ht="10.199999999999999">
      <c r="A20" s="169">
        <v>9</v>
      </c>
      <c r="B20" s="175" t="s">
        <v>49</v>
      </c>
      <c r="C20" s="126">
        <v>4717</v>
      </c>
      <c r="D20" s="126">
        <v>4530</v>
      </c>
      <c r="E20" s="126">
        <v>4913</v>
      </c>
      <c r="F20" s="126">
        <v>3595</v>
      </c>
      <c r="G20" s="126">
        <v>1926</v>
      </c>
      <c r="H20" s="126">
        <v>1008</v>
      </c>
      <c r="I20" s="126"/>
      <c r="J20" s="126"/>
      <c r="K20" s="126">
        <v>3970</v>
      </c>
      <c r="L20" s="127">
        <f t="shared" si="0"/>
        <v>24659</v>
      </c>
      <c r="N20" s="455"/>
    </row>
    <row r="21" spans="1:14" s="169" customFormat="1" ht="10.199999999999999">
      <c r="A21" s="169">
        <v>10</v>
      </c>
      <c r="B21" s="175" t="s">
        <v>50</v>
      </c>
      <c r="C21" s="126">
        <v>1776</v>
      </c>
      <c r="D21" s="126">
        <v>1425</v>
      </c>
      <c r="E21" s="126">
        <v>2083</v>
      </c>
      <c r="F21" s="126">
        <v>2988</v>
      </c>
      <c r="G21" s="126">
        <v>2650</v>
      </c>
      <c r="H21" s="126">
        <v>3489</v>
      </c>
      <c r="I21" s="126">
        <v>5492</v>
      </c>
      <c r="J21" s="126">
        <v>1851</v>
      </c>
      <c r="K21" s="126">
        <v>12092</v>
      </c>
      <c r="L21" s="127">
        <f t="shared" si="0"/>
        <v>33846</v>
      </c>
      <c r="N21" s="455"/>
    </row>
    <row r="22" spans="1:14" s="169" customFormat="1" ht="10.199999999999999">
      <c r="A22" s="169">
        <v>11</v>
      </c>
      <c r="B22" s="175" t="s">
        <v>55</v>
      </c>
      <c r="C22" s="126">
        <v>1264</v>
      </c>
      <c r="D22" s="126">
        <v>1303</v>
      </c>
      <c r="E22" s="126">
        <v>1936</v>
      </c>
      <c r="F22" s="126">
        <v>3173</v>
      </c>
      <c r="G22" s="126">
        <v>3694</v>
      </c>
      <c r="H22" s="126">
        <v>4212</v>
      </c>
      <c r="I22" s="126">
        <v>7137</v>
      </c>
      <c r="J22" s="126">
        <v>9154</v>
      </c>
      <c r="K22" s="126">
        <v>19948</v>
      </c>
      <c r="L22" s="127">
        <f t="shared" si="0"/>
        <v>51821</v>
      </c>
      <c r="N22" s="455"/>
    </row>
    <row r="23" spans="1:14" s="169" customFormat="1" ht="10.199999999999999">
      <c r="A23" s="169">
        <v>12</v>
      </c>
      <c r="B23" s="175" t="s">
        <v>56</v>
      </c>
      <c r="C23" s="126">
        <v>2276</v>
      </c>
      <c r="D23" s="126">
        <v>674</v>
      </c>
      <c r="E23" s="126">
        <v>522</v>
      </c>
      <c r="F23" s="126">
        <v>905</v>
      </c>
      <c r="G23" s="126">
        <v>1198</v>
      </c>
      <c r="H23" s="126">
        <v>525</v>
      </c>
      <c r="I23" s="126"/>
      <c r="J23" s="126"/>
      <c r="K23" s="126"/>
      <c r="L23" s="127">
        <f t="shared" si="0"/>
        <v>6100</v>
      </c>
      <c r="N23" s="455"/>
    </row>
    <row r="24" spans="1:14" s="169" customFormat="1" ht="10.199999999999999">
      <c r="A24" s="169">
        <v>13</v>
      </c>
      <c r="B24" s="176" t="s">
        <v>57</v>
      </c>
      <c r="C24" s="126">
        <v>4677</v>
      </c>
      <c r="D24" s="126">
        <v>3374</v>
      </c>
      <c r="E24" s="126">
        <v>3862</v>
      </c>
      <c r="F24" s="126">
        <v>6013</v>
      </c>
      <c r="G24" s="126">
        <v>4251</v>
      </c>
      <c r="H24" s="126">
        <v>5238</v>
      </c>
      <c r="I24" s="126">
        <v>4611</v>
      </c>
      <c r="J24" s="126">
        <v>4694</v>
      </c>
      <c r="K24" s="126">
        <v>5290</v>
      </c>
      <c r="L24" s="127">
        <f t="shared" si="0"/>
        <v>42010</v>
      </c>
      <c r="N24" s="455"/>
    </row>
    <row r="25" spans="1:14" s="169" customFormat="1" ht="10.199999999999999">
      <c r="A25" s="169">
        <v>14</v>
      </c>
      <c r="B25" s="175" t="s">
        <v>61</v>
      </c>
      <c r="C25" s="126">
        <v>1983</v>
      </c>
      <c r="D25" s="126">
        <v>1811</v>
      </c>
      <c r="E25" s="126">
        <v>2916</v>
      </c>
      <c r="F25" s="126">
        <v>6309</v>
      </c>
      <c r="G25" s="126">
        <v>8442</v>
      </c>
      <c r="H25" s="126">
        <v>9745</v>
      </c>
      <c r="I25" s="126">
        <v>13785</v>
      </c>
      <c r="J25" s="126">
        <v>7782</v>
      </c>
      <c r="K25" s="126">
        <v>13969</v>
      </c>
      <c r="L25" s="127">
        <f t="shared" si="0"/>
        <v>66742</v>
      </c>
      <c r="N25" s="455"/>
    </row>
    <row r="26" spans="1:14" s="169" customFormat="1" ht="10.199999999999999">
      <c r="A26" s="169">
        <v>15</v>
      </c>
      <c r="B26" s="177" t="s">
        <v>193</v>
      </c>
      <c r="C26" s="126">
        <v>536</v>
      </c>
      <c r="D26" s="126">
        <v>823</v>
      </c>
      <c r="E26" s="126">
        <v>1273</v>
      </c>
      <c r="F26" s="126">
        <v>3805</v>
      </c>
      <c r="G26" s="126">
        <v>5919</v>
      </c>
      <c r="H26" s="126">
        <v>9754</v>
      </c>
      <c r="I26" s="126">
        <v>21784</v>
      </c>
      <c r="J26" s="126">
        <v>20307</v>
      </c>
      <c r="K26" s="126">
        <v>41936</v>
      </c>
      <c r="L26" s="127">
        <f t="shared" si="0"/>
        <v>106137</v>
      </c>
      <c r="N26" s="455"/>
    </row>
    <row r="27" spans="1:14" s="169" customFormat="1" ht="10.199999999999999">
      <c r="A27" s="169">
        <v>16</v>
      </c>
      <c r="B27" s="175" t="s">
        <v>67</v>
      </c>
      <c r="C27" s="126">
        <v>1376</v>
      </c>
      <c r="D27" s="126">
        <v>1975</v>
      </c>
      <c r="E27" s="126">
        <v>5434</v>
      </c>
      <c r="F27" s="126">
        <v>19646</v>
      </c>
      <c r="G27" s="126">
        <v>9913</v>
      </c>
      <c r="H27" s="126">
        <v>12882</v>
      </c>
      <c r="I27" s="126">
        <v>6752</v>
      </c>
      <c r="J27" s="126">
        <v>7651</v>
      </c>
      <c r="K27" s="126">
        <v>6498</v>
      </c>
      <c r="L27" s="127">
        <f t="shared" si="0"/>
        <v>72127</v>
      </c>
      <c r="N27" s="455"/>
    </row>
    <row r="28" spans="1:14" s="169" customFormat="1" ht="10.199999999999999">
      <c r="A28" s="169">
        <v>17</v>
      </c>
      <c r="B28" s="175" t="s">
        <v>68</v>
      </c>
      <c r="C28" s="126">
        <v>2459</v>
      </c>
      <c r="D28" s="126">
        <v>2769</v>
      </c>
      <c r="E28" s="126">
        <v>6467</v>
      </c>
      <c r="F28" s="126">
        <v>10473</v>
      </c>
      <c r="G28" s="126">
        <v>8754</v>
      </c>
      <c r="H28" s="126">
        <v>8870</v>
      </c>
      <c r="I28" s="126">
        <v>5976</v>
      </c>
      <c r="J28" s="126">
        <v>5436</v>
      </c>
      <c r="K28" s="126">
        <v>24069</v>
      </c>
      <c r="L28" s="127">
        <f t="shared" si="0"/>
        <v>75273</v>
      </c>
      <c r="N28" s="455"/>
    </row>
    <row r="29" spans="1:14" s="169" customFormat="1" ht="10.199999999999999">
      <c r="A29" s="169">
        <v>18</v>
      </c>
      <c r="B29" s="175" t="s">
        <v>71</v>
      </c>
      <c r="C29" s="126">
        <v>1471</v>
      </c>
      <c r="D29" s="126">
        <v>1283</v>
      </c>
      <c r="E29" s="126">
        <v>1456</v>
      </c>
      <c r="F29" s="126">
        <v>1890</v>
      </c>
      <c r="G29" s="126">
        <v>1048</v>
      </c>
      <c r="H29" s="126">
        <v>1136</v>
      </c>
      <c r="I29" s="126">
        <v>1210</v>
      </c>
      <c r="J29" s="126">
        <v>522</v>
      </c>
      <c r="K29" s="126">
        <v>1001</v>
      </c>
      <c r="L29" s="127">
        <f t="shared" si="0"/>
        <v>11017</v>
      </c>
      <c r="M29" s="455"/>
      <c r="N29" s="455"/>
    </row>
    <row r="30" spans="1:14" s="169" customFormat="1" ht="10.199999999999999">
      <c r="A30" s="169">
        <v>19</v>
      </c>
      <c r="B30" s="175" t="s">
        <v>144</v>
      </c>
      <c r="C30" s="126">
        <v>4649</v>
      </c>
      <c r="D30" s="126">
        <v>4231</v>
      </c>
      <c r="E30" s="126">
        <v>4104</v>
      </c>
      <c r="F30" s="126">
        <v>5609</v>
      </c>
      <c r="G30" s="126">
        <v>3602</v>
      </c>
      <c r="H30" s="126">
        <v>1913</v>
      </c>
      <c r="I30" s="126">
        <v>975</v>
      </c>
      <c r="J30" s="126"/>
      <c r="K30" s="126"/>
      <c r="L30" s="127">
        <f t="shared" si="0"/>
        <v>25083</v>
      </c>
      <c r="N30" s="455"/>
    </row>
    <row r="31" spans="1:14" s="169" customFormat="1" ht="10.199999999999999">
      <c r="A31" s="169">
        <v>20</v>
      </c>
      <c r="B31" s="176" t="s">
        <v>194</v>
      </c>
      <c r="C31" s="126">
        <v>510</v>
      </c>
      <c r="D31" s="126">
        <v>33</v>
      </c>
      <c r="E31" s="126">
        <v>10</v>
      </c>
      <c r="F31" s="126"/>
      <c r="G31" s="126"/>
      <c r="H31" s="126"/>
      <c r="I31" s="126"/>
      <c r="J31" s="126"/>
      <c r="K31" s="126"/>
      <c r="L31" s="127">
        <f t="shared" si="0"/>
        <v>553</v>
      </c>
      <c r="N31" s="455"/>
    </row>
    <row r="32" spans="1:14" s="169" customFormat="1" ht="10.199999999999999">
      <c r="A32" s="169">
        <v>21</v>
      </c>
      <c r="B32" s="175" t="s">
        <v>195</v>
      </c>
      <c r="C32" s="126">
        <v>361</v>
      </c>
      <c r="D32" s="126">
        <v>457</v>
      </c>
      <c r="E32" s="126">
        <v>664</v>
      </c>
      <c r="F32" s="126">
        <v>805</v>
      </c>
      <c r="G32" s="126">
        <v>210</v>
      </c>
      <c r="H32" s="126">
        <v>232</v>
      </c>
      <c r="I32" s="126"/>
      <c r="J32" s="126"/>
      <c r="K32" s="126"/>
      <c r="L32" s="127">
        <f t="shared" si="0"/>
        <v>2729</v>
      </c>
      <c r="N32" s="455"/>
    </row>
    <row r="33" spans="2:14" s="169" customFormat="1" ht="10.199999999999999">
      <c r="B33" s="175"/>
      <c r="C33" s="127"/>
      <c r="D33" s="127"/>
      <c r="E33" s="127"/>
      <c r="F33" s="127"/>
      <c r="G33" s="127"/>
      <c r="H33" s="127"/>
      <c r="I33" s="127"/>
      <c r="J33" s="127"/>
      <c r="K33" s="127"/>
      <c r="L33" s="127"/>
      <c r="N33" s="455"/>
    </row>
    <row r="34" spans="2:14" s="169" customFormat="1" ht="10.199999999999999">
      <c r="B34" s="178" t="s">
        <v>9</v>
      </c>
      <c r="C34" s="179">
        <f>SUM(C12:C32)</f>
        <v>43266</v>
      </c>
      <c r="D34" s="179">
        <f t="shared" ref="D34:L34" si="1">SUM(D12:D32)</f>
        <v>36643</v>
      </c>
      <c r="E34" s="179">
        <f t="shared" si="1"/>
        <v>46981</v>
      </c>
      <c r="F34" s="179">
        <f t="shared" si="1"/>
        <v>79422</v>
      </c>
      <c r="G34" s="179">
        <f t="shared" si="1"/>
        <v>64008</v>
      </c>
      <c r="H34" s="179">
        <f t="shared" si="1"/>
        <v>69130</v>
      </c>
      <c r="I34" s="179">
        <f t="shared" si="1"/>
        <v>88995</v>
      </c>
      <c r="J34" s="179">
        <f t="shared" si="1"/>
        <v>66301</v>
      </c>
      <c r="K34" s="179">
        <f t="shared" si="1"/>
        <v>148452</v>
      </c>
      <c r="L34" s="179">
        <f t="shared" si="1"/>
        <v>643198</v>
      </c>
      <c r="N34" s="455"/>
    </row>
    <row r="35" spans="2:14" s="169" customFormat="1" ht="10.199999999999999">
      <c r="B35" s="180"/>
      <c r="C35" s="181"/>
      <c r="D35" s="181"/>
      <c r="E35" s="181"/>
      <c r="F35" s="181"/>
      <c r="G35" s="181"/>
      <c r="H35" s="181"/>
      <c r="I35" s="181"/>
      <c r="J35" s="181"/>
      <c r="K35" s="181"/>
      <c r="L35" s="182"/>
      <c r="N35" s="455"/>
    </row>
    <row r="36" spans="2:14" s="169" customFormat="1" ht="10.199999999999999">
      <c r="B36" s="69" t="s">
        <v>189</v>
      </c>
      <c r="C36" s="1"/>
      <c r="N36" s="455"/>
    </row>
    <row r="37" spans="2:14" s="169" customFormat="1" ht="10.199999999999999">
      <c r="B37" s="183"/>
    </row>
  </sheetData>
  <mergeCells count="11">
    <mergeCell ref="G9:G10"/>
    <mergeCell ref="B9:B10"/>
    <mergeCell ref="C9:C10"/>
    <mergeCell ref="D9:D10"/>
    <mergeCell ref="E9:E10"/>
    <mergeCell ref="F9:F10"/>
    <mergeCell ref="H9:H10"/>
    <mergeCell ref="I9:I10"/>
    <mergeCell ref="J9:J10"/>
    <mergeCell ref="K9:K10"/>
    <mergeCell ref="L9:L10"/>
  </mergeCells>
  <hyperlinks>
    <hyperlink ref="L2" location="D!A1" display="Retour au menu" xr:uid="{00000000-0004-0000-0600-000000000000}"/>
  </hyperlinks>
  <pageMargins left="0.7" right="0.7" top="0.75" bottom="0.75" header="0.3" footer="0.3"/>
  <pageSetup paperSize="9" scale="72" fitToHeight="0" orientation="landscape" r:id="rId1"/>
  <headerFooter>
    <oddFooter>&amp;L&amp;8&amp;K002060Le marché du travail bruxellois - Données statistiques - Emploi salarié et établissements 
Élaboration :  view.brussels, www.actiris.be&amp;R&amp;P</oddFooter>
  </headerFooter>
  <colBreaks count="1" manualBreakCount="1">
    <brk id="16" max="6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37"/>
  <sheetViews>
    <sheetView topLeftCell="A10" zoomScaleNormal="100" zoomScaleSheetLayoutView="100" workbookViewId="0">
      <selection activeCell="A2" sqref="A2"/>
    </sheetView>
  </sheetViews>
  <sheetFormatPr baseColWidth="10" defaultColWidth="9.109375" defaultRowHeight="11.4"/>
  <cols>
    <col min="1" max="1" width="19.5546875" style="156" customWidth="1"/>
    <col min="2" max="13" width="7.33203125" style="156" customWidth="1"/>
    <col min="14" max="15" width="7.33203125" style="155" customWidth="1"/>
    <col min="16" max="16" width="8.21875" style="155" customWidth="1"/>
    <col min="17" max="22" width="7.33203125" style="155" customWidth="1"/>
    <col min="23" max="23" width="8.21875" style="155" customWidth="1"/>
    <col min="24" max="24" width="0.109375" style="155" customWidth="1"/>
    <col min="25" max="25" width="9.109375" style="155" customWidth="1"/>
    <col min="26" max="16384" width="9.109375" style="156"/>
  </cols>
  <sheetData>
    <row r="1" spans="1:27" s="1" customFormat="1" ht="10.199999999999999">
      <c r="N1" s="2"/>
      <c r="O1" s="2"/>
      <c r="P1" s="2"/>
      <c r="Q1" s="2"/>
      <c r="R1" s="2"/>
      <c r="S1" s="2"/>
      <c r="T1" s="2"/>
      <c r="U1" s="2"/>
      <c r="V1" s="2"/>
      <c r="W1" s="2"/>
      <c r="X1" s="2"/>
      <c r="Y1" s="2"/>
    </row>
    <row r="2" spans="1:27" s="79" customFormat="1" ht="18">
      <c r="A2" s="26" t="s">
        <v>19</v>
      </c>
      <c r="N2" s="27"/>
      <c r="O2" s="27"/>
      <c r="P2" s="27"/>
      <c r="Q2" s="27"/>
      <c r="R2" s="27"/>
      <c r="T2" s="27"/>
      <c r="U2" s="27"/>
      <c r="V2"/>
      <c r="W2" s="368" t="s">
        <v>20</v>
      </c>
      <c r="X2" s="27"/>
      <c r="Y2" s="27"/>
    </row>
    <row r="3" spans="1:27" s="1" customFormat="1" ht="10.199999999999999">
      <c r="A3" s="31"/>
      <c r="N3" s="2"/>
      <c r="O3" s="2"/>
      <c r="P3" s="2"/>
      <c r="Q3" s="2"/>
      <c r="R3" s="2"/>
      <c r="S3" s="2"/>
      <c r="T3" s="2"/>
      <c r="U3" s="2"/>
      <c r="V3" s="2"/>
      <c r="W3" s="2"/>
      <c r="X3" s="2"/>
      <c r="Y3" s="2"/>
    </row>
    <row r="4" spans="1:27" s="4" customFormat="1" ht="15.75" customHeight="1">
      <c r="A4" s="34" t="s">
        <v>31</v>
      </c>
      <c r="N4" s="5"/>
      <c r="O4" s="5"/>
      <c r="P4" s="5"/>
      <c r="Q4" s="5"/>
      <c r="R4" s="5"/>
      <c r="S4" s="5"/>
      <c r="T4" s="5"/>
      <c r="U4" s="5"/>
      <c r="V4" s="5"/>
      <c r="W4" s="5"/>
      <c r="X4" s="5"/>
      <c r="Y4" s="5"/>
    </row>
    <row r="5" spans="1:27" s="1" customFormat="1" ht="10.199999999999999">
      <c r="A5" s="31"/>
      <c r="N5" s="2"/>
      <c r="O5" s="2"/>
      <c r="P5" s="2"/>
      <c r="Q5" s="2"/>
      <c r="R5" s="2"/>
      <c r="S5" s="2"/>
      <c r="T5" s="2"/>
      <c r="U5" s="2"/>
      <c r="V5" s="2"/>
      <c r="W5" s="2"/>
      <c r="X5" s="2"/>
      <c r="Y5" s="2"/>
    </row>
    <row r="6" spans="1:27" s="1" customFormat="1" ht="10.199999999999999">
      <c r="B6" s="116"/>
      <c r="N6" s="2"/>
      <c r="O6" s="2"/>
      <c r="P6" s="2"/>
      <c r="Q6" s="2"/>
      <c r="R6" s="2"/>
      <c r="S6" s="2"/>
      <c r="T6" s="2"/>
      <c r="U6" s="2"/>
      <c r="V6" s="2"/>
      <c r="W6" s="2"/>
      <c r="X6" s="2"/>
      <c r="Y6" s="2"/>
    </row>
    <row r="7" spans="1:27">
      <c r="A7" s="76" t="s">
        <v>210</v>
      </c>
      <c r="B7" s="77"/>
      <c r="C7" s="77"/>
      <c r="D7" s="77"/>
      <c r="E7" s="77"/>
      <c r="F7" s="77"/>
      <c r="G7" s="77"/>
      <c r="H7" s="77"/>
      <c r="I7" s="77"/>
      <c r="J7" s="77"/>
      <c r="K7" s="77"/>
      <c r="L7" s="77"/>
      <c r="M7" s="145"/>
      <c r="N7" s="197"/>
      <c r="O7" s="197"/>
      <c r="P7" s="197"/>
      <c r="Q7" s="74"/>
      <c r="R7" s="74"/>
      <c r="S7" s="74"/>
      <c r="T7" s="74"/>
      <c r="U7" s="74"/>
      <c r="V7" s="74"/>
      <c r="W7" s="74"/>
    </row>
    <row r="8" spans="1:27">
      <c r="A8" s="172"/>
      <c r="B8" s="172"/>
      <c r="C8" s="172"/>
      <c r="D8" s="172"/>
      <c r="E8" s="172"/>
      <c r="F8" s="172"/>
      <c r="G8" s="172"/>
      <c r="H8" s="172"/>
      <c r="I8" s="172"/>
      <c r="J8" s="172"/>
      <c r="K8" s="172"/>
      <c r="L8" s="172"/>
      <c r="M8" s="172"/>
      <c r="N8" s="173"/>
      <c r="O8" s="173"/>
      <c r="P8" s="173"/>
      <c r="Q8" s="173"/>
      <c r="R8" s="173"/>
      <c r="S8" s="173"/>
      <c r="T8" s="173"/>
      <c r="U8" s="173"/>
      <c r="V8" s="173"/>
      <c r="W8" s="173"/>
    </row>
    <row r="9" spans="1:27">
      <c r="A9" s="84"/>
      <c r="B9" s="131"/>
      <c r="C9" s="131"/>
      <c r="D9" s="131"/>
      <c r="E9" s="131"/>
      <c r="F9" s="131"/>
      <c r="G9" s="131"/>
      <c r="H9" s="131"/>
      <c r="I9" s="131"/>
      <c r="J9" s="131"/>
      <c r="K9" s="131"/>
      <c r="L9" s="131"/>
      <c r="M9" s="131"/>
      <c r="N9" s="131"/>
      <c r="O9" s="131"/>
      <c r="P9" s="131"/>
      <c r="Q9" s="131"/>
      <c r="R9" s="131"/>
      <c r="S9" s="131"/>
      <c r="T9" s="131"/>
      <c r="U9" s="131"/>
      <c r="V9" s="131"/>
      <c r="W9" s="162"/>
    </row>
    <row r="10" spans="1:27" ht="217.5" customHeight="1">
      <c r="A10" s="464" t="s">
        <v>22</v>
      </c>
      <c r="B10" s="184" t="s">
        <v>35</v>
      </c>
      <c r="C10" s="184" t="s">
        <v>141</v>
      </c>
      <c r="D10" s="184" t="s">
        <v>142</v>
      </c>
      <c r="E10" s="184" t="s">
        <v>112</v>
      </c>
      <c r="F10" s="184" t="s">
        <v>39</v>
      </c>
      <c r="G10" s="184" t="s">
        <v>40</v>
      </c>
      <c r="H10" s="184" t="s">
        <v>143</v>
      </c>
      <c r="I10" s="184" t="s">
        <v>45</v>
      </c>
      <c r="J10" s="184" t="s">
        <v>49</v>
      </c>
      <c r="K10" s="184" t="s">
        <v>50</v>
      </c>
      <c r="L10" s="184" t="s">
        <v>55</v>
      </c>
      <c r="M10" s="184" t="s">
        <v>56</v>
      </c>
      <c r="N10" s="184" t="s">
        <v>57</v>
      </c>
      <c r="O10" s="184" t="s">
        <v>118</v>
      </c>
      <c r="P10" s="184" t="s">
        <v>66</v>
      </c>
      <c r="Q10" s="184" t="s">
        <v>67</v>
      </c>
      <c r="R10" s="184" t="s">
        <v>68</v>
      </c>
      <c r="S10" s="184" t="s">
        <v>71</v>
      </c>
      <c r="T10" s="184" t="s">
        <v>144</v>
      </c>
      <c r="U10" s="184" t="s">
        <v>76</v>
      </c>
      <c r="V10" s="184" t="s">
        <v>77</v>
      </c>
      <c r="W10" s="185" t="s">
        <v>78</v>
      </c>
    </row>
    <row r="11" spans="1:27">
      <c r="A11" s="186"/>
      <c r="B11" s="187"/>
      <c r="C11" s="187"/>
      <c r="D11" s="187"/>
      <c r="E11" s="187"/>
      <c r="F11" s="187"/>
      <c r="G11" s="187"/>
      <c r="H11" s="187"/>
      <c r="I11" s="187"/>
      <c r="J11" s="187"/>
      <c r="K11" s="187"/>
      <c r="L11" s="187"/>
      <c r="M11" s="187"/>
      <c r="N11" s="187"/>
      <c r="O11" s="187"/>
      <c r="P11" s="187"/>
      <c r="Q11" s="187"/>
      <c r="R11" s="187"/>
      <c r="S11" s="187"/>
      <c r="T11" s="187"/>
      <c r="U11" s="187"/>
      <c r="V11" s="187"/>
      <c r="W11" s="188"/>
    </row>
    <row r="12" spans="1:27">
      <c r="A12" s="189"/>
      <c r="B12" s="174"/>
      <c r="C12" s="174"/>
      <c r="D12" s="174"/>
      <c r="E12" s="174"/>
      <c r="F12" s="174"/>
      <c r="G12" s="174"/>
      <c r="H12" s="174"/>
      <c r="I12" s="174"/>
      <c r="J12" s="174"/>
      <c r="K12" s="174"/>
      <c r="L12" s="174"/>
      <c r="M12" s="174"/>
      <c r="N12" s="174"/>
      <c r="O12" s="174"/>
      <c r="P12" s="174"/>
      <c r="Q12" s="174"/>
      <c r="R12" s="174"/>
      <c r="S12" s="174"/>
      <c r="T12" s="174"/>
      <c r="U12" s="174"/>
      <c r="V12" s="174"/>
      <c r="W12" s="190"/>
    </row>
    <row r="13" spans="1:27">
      <c r="A13" s="32" t="s">
        <v>145</v>
      </c>
      <c r="B13" s="191">
        <v>64</v>
      </c>
      <c r="C13" s="191"/>
      <c r="D13" s="191">
        <v>3256</v>
      </c>
      <c r="E13" s="191">
        <v>91</v>
      </c>
      <c r="F13" s="191">
        <v>125</v>
      </c>
      <c r="G13" s="191">
        <v>2635</v>
      </c>
      <c r="H13" s="191">
        <v>10217</v>
      </c>
      <c r="I13" s="191">
        <v>4025</v>
      </c>
      <c r="J13" s="191">
        <v>918</v>
      </c>
      <c r="K13" s="191">
        <v>1435</v>
      </c>
      <c r="L13" s="191">
        <v>958</v>
      </c>
      <c r="M13" s="191">
        <v>417</v>
      </c>
      <c r="N13" s="191">
        <v>1336</v>
      </c>
      <c r="O13" s="191">
        <v>6907</v>
      </c>
      <c r="P13" s="191">
        <v>4358</v>
      </c>
      <c r="Q13" s="191">
        <v>7673</v>
      </c>
      <c r="R13" s="191">
        <v>8648</v>
      </c>
      <c r="S13" s="191">
        <v>450</v>
      </c>
      <c r="T13" s="191">
        <v>1077</v>
      </c>
      <c r="U13" s="191">
        <v>5</v>
      </c>
      <c r="V13" s="191">
        <v>11</v>
      </c>
      <c r="W13" s="191">
        <v>54606</v>
      </c>
      <c r="Z13" s="461"/>
      <c r="AA13" s="461"/>
    </row>
    <row r="14" spans="1:27">
      <c r="A14" s="32" t="s">
        <v>146</v>
      </c>
      <c r="B14" s="191"/>
      <c r="C14" s="191">
        <v>78</v>
      </c>
      <c r="D14" s="191">
        <v>214</v>
      </c>
      <c r="E14" s="191"/>
      <c r="F14" s="191">
        <v>12</v>
      </c>
      <c r="G14" s="191">
        <v>213</v>
      </c>
      <c r="H14" s="191">
        <v>1429</v>
      </c>
      <c r="I14" s="191">
        <v>1536</v>
      </c>
      <c r="J14" s="191">
        <v>314</v>
      </c>
      <c r="K14" s="191">
        <v>556</v>
      </c>
      <c r="L14" s="191">
        <v>1260</v>
      </c>
      <c r="M14" s="191">
        <v>226</v>
      </c>
      <c r="N14" s="191">
        <v>1137</v>
      </c>
      <c r="O14" s="191">
        <v>2337</v>
      </c>
      <c r="P14" s="191">
        <v>806</v>
      </c>
      <c r="Q14" s="191">
        <v>1333</v>
      </c>
      <c r="R14" s="191">
        <v>2514</v>
      </c>
      <c r="S14" s="191">
        <v>479</v>
      </c>
      <c r="T14" s="191">
        <v>352</v>
      </c>
      <c r="U14" s="191">
        <v>14</v>
      </c>
      <c r="V14" s="191">
        <v>11</v>
      </c>
      <c r="W14" s="191">
        <v>14821</v>
      </c>
      <c r="Z14" s="461"/>
      <c r="AA14" s="461"/>
    </row>
    <row r="15" spans="1:27">
      <c r="A15" s="32" t="s">
        <v>147</v>
      </c>
      <c r="B15" s="191"/>
      <c r="C15" s="191"/>
      <c r="D15" s="191">
        <v>303</v>
      </c>
      <c r="E15" s="191"/>
      <c r="F15" s="191">
        <v>78</v>
      </c>
      <c r="G15" s="191">
        <v>158</v>
      </c>
      <c r="H15" s="191">
        <v>1908</v>
      </c>
      <c r="I15" s="191">
        <v>182</v>
      </c>
      <c r="J15" s="191">
        <v>154</v>
      </c>
      <c r="K15" s="191">
        <v>246</v>
      </c>
      <c r="L15" s="191">
        <v>216</v>
      </c>
      <c r="M15" s="191">
        <v>59</v>
      </c>
      <c r="N15" s="191">
        <v>475</v>
      </c>
      <c r="O15" s="191">
        <v>2815</v>
      </c>
      <c r="P15" s="191">
        <v>550</v>
      </c>
      <c r="Q15" s="191">
        <v>1324</v>
      </c>
      <c r="R15" s="191">
        <v>1597</v>
      </c>
      <c r="S15" s="191">
        <v>59</v>
      </c>
      <c r="T15" s="191">
        <v>79</v>
      </c>
      <c r="U15" s="191">
        <v>1</v>
      </c>
      <c r="V15" s="191"/>
      <c r="W15" s="191">
        <v>10204</v>
      </c>
      <c r="Z15" s="461"/>
      <c r="AA15" s="461"/>
    </row>
    <row r="16" spans="1:27">
      <c r="A16" s="32" t="s">
        <v>148</v>
      </c>
      <c r="B16" s="191">
        <v>31</v>
      </c>
      <c r="C16" s="191"/>
      <c r="D16" s="191">
        <v>4307</v>
      </c>
      <c r="E16" s="191">
        <v>3706</v>
      </c>
      <c r="F16" s="191">
        <v>1504</v>
      </c>
      <c r="G16" s="191">
        <v>2962</v>
      </c>
      <c r="H16" s="191">
        <v>15876</v>
      </c>
      <c r="I16" s="191">
        <v>12531</v>
      </c>
      <c r="J16" s="191">
        <v>10595</v>
      </c>
      <c r="K16" s="191">
        <v>8322</v>
      </c>
      <c r="L16" s="191">
        <v>26584</v>
      </c>
      <c r="M16" s="191">
        <v>1400</v>
      </c>
      <c r="N16" s="191">
        <v>20346</v>
      </c>
      <c r="O16" s="191">
        <v>19505</v>
      </c>
      <c r="P16" s="191">
        <v>45188</v>
      </c>
      <c r="Q16" s="191">
        <v>20156</v>
      </c>
      <c r="R16" s="191">
        <v>17825</v>
      </c>
      <c r="S16" s="191">
        <v>5008</v>
      </c>
      <c r="T16" s="191">
        <v>11821</v>
      </c>
      <c r="U16" s="191">
        <v>63</v>
      </c>
      <c r="V16" s="191">
        <v>1926</v>
      </c>
      <c r="W16" s="191">
        <v>229656</v>
      </c>
      <c r="Z16" s="461"/>
      <c r="AA16" s="461"/>
    </row>
    <row r="17" spans="1:27">
      <c r="A17" s="32" t="s">
        <v>149</v>
      </c>
      <c r="B17" s="191">
        <v>2</v>
      </c>
      <c r="C17" s="191"/>
      <c r="D17" s="191">
        <v>217</v>
      </c>
      <c r="E17" s="191">
        <v>7</v>
      </c>
      <c r="F17" s="191"/>
      <c r="G17" s="191">
        <v>134</v>
      </c>
      <c r="H17" s="191">
        <v>1451</v>
      </c>
      <c r="I17" s="191">
        <v>228</v>
      </c>
      <c r="J17" s="191">
        <v>768</v>
      </c>
      <c r="K17" s="191">
        <v>508</v>
      </c>
      <c r="L17" s="191">
        <v>4123</v>
      </c>
      <c r="M17" s="191">
        <v>273</v>
      </c>
      <c r="N17" s="191">
        <v>1222</v>
      </c>
      <c r="O17" s="191">
        <v>2241</v>
      </c>
      <c r="P17" s="191">
        <v>3011</v>
      </c>
      <c r="Q17" s="191">
        <v>2385</v>
      </c>
      <c r="R17" s="191">
        <v>2105</v>
      </c>
      <c r="S17" s="191">
        <v>434</v>
      </c>
      <c r="T17" s="191">
        <v>1104</v>
      </c>
      <c r="U17" s="191">
        <v>25</v>
      </c>
      <c r="V17" s="191">
        <v>153</v>
      </c>
      <c r="W17" s="191">
        <v>20391</v>
      </c>
      <c r="Z17" s="461"/>
      <c r="AA17" s="461"/>
    </row>
    <row r="18" spans="1:27">
      <c r="A18" s="32" t="s">
        <v>150</v>
      </c>
      <c r="B18" s="191"/>
      <c r="C18" s="191"/>
      <c r="D18" s="191">
        <v>380</v>
      </c>
      <c r="E18" s="191"/>
      <c r="F18" s="191">
        <v>22</v>
      </c>
      <c r="G18" s="191">
        <v>392</v>
      </c>
      <c r="H18" s="191">
        <v>2939</v>
      </c>
      <c r="I18" s="191">
        <v>359</v>
      </c>
      <c r="J18" s="191">
        <v>319</v>
      </c>
      <c r="K18" s="191">
        <v>2529</v>
      </c>
      <c r="L18" s="191">
        <v>360</v>
      </c>
      <c r="M18" s="191">
        <v>153</v>
      </c>
      <c r="N18" s="191">
        <v>1846</v>
      </c>
      <c r="O18" s="191">
        <v>5172</v>
      </c>
      <c r="P18" s="191">
        <v>5576</v>
      </c>
      <c r="Q18" s="191">
        <v>1200</v>
      </c>
      <c r="R18" s="191">
        <v>1512</v>
      </c>
      <c r="S18" s="191">
        <v>113</v>
      </c>
      <c r="T18" s="191">
        <v>284</v>
      </c>
      <c r="U18" s="191">
        <v>2</v>
      </c>
      <c r="V18" s="191">
        <v>87</v>
      </c>
      <c r="W18" s="191">
        <v>23245</v>
      </c>
      <c r="Z18" s="461"/>
      <c r="AA18" s="461"/>
    </row>
    <row r="19" spans="1:27">
      <c r="A19" s="32" t="s">
        <v>151</v>
      </c>
      <c r="B19" s="191">
        <v>2</v>
      </c>
      <c r="C19" s="191"/>
      <c r="D19" s="191">
        <v>3765</v>
      </c>
      <c r="E19" s="191">
        <v>1</v>
      </c>
      <c r="F19" s="191">
        <v>272</v>
      </c>
      <c r="G19" s="191">
        <v>941</v>
      </c>
      <c r="H19" s="191">
        <v>1117</v>
      </c>
      <c r="I19" s="191">
        <v>985</v>
      </c>
      <c r="J19" s="191">
        <v>249</v>
      </c>
      <c r="K19" s="191">
        <v>411</v>
      </c>
      <c r="L19" s="191">
        <v>213</v>
      </c>
      <c r="M19" s="191">
        <v>130</v>
      </c>
      <c r="N19" s="191">
        <v>427</v>
      </c>
      <c r="O19" s="191">
        <v>2126</v>
      </c>
      <c r="P19" s="191">
        <v>1469</v>
      </c>
      <c r="Q19" s="191">
        <v>1700</v>
      </c>
      <c r="R19" s="191">
        <v>2045</v>
      </c>
      <c r="S19" s="191">
        <v>285</v>
      </c>
      <c r="T19" s="191">
        <v>188</v>
      </c>
      <c r="U19" s="191">
        <v>8</v>
      </c>
      <c r="V19" s="191">
        <v>1</v>
      </c>
      <c r="W19" s="191">
        <v>16335</v>
      </c>
      <c r="Z19" s="461"/>
      <c r="AA19" s="461"/>
    </row>
    <row r="20" spans="1:27">
      <c r="A20" s="32" t="s">
        <v>152</v>
      </c>
      <c r="B20" s="191"/>
      <c r="C20" s="191"/>
      <c r="D20" s="191">
        <v>192</v>
      </c>
      <c r="E20" s="191"/>
      <c r="F20" s="191"/>
      <c r="G20" s="191">
        <v>164</v>
      </c>
      <c r="H20" s="191">
        <v>227</v>
      </c>
      <c r="I20" s="191">
        <v>103</v>
      </c>
      <c r="J20" s="191">
        <v>80</v>
      </c>
      <c r="K20" s="191">
        <v>31</v>
      </c>
      <c r="L20" s="191">
        <v>36</v>
      </c>
      <c r="M20" s="191">
        <v>103</v>
      </c>
      <c r="N20" s="191">
        <v>67</v>
      </c>
      <c r="O20" s="191">
        <v>554</v>
      </c>
      <c r="P20" s="191">
        <v>353</v>
      </c>
      <c r="Q20" s="191">
        <v>1007</v>
      </c>
      <c r="R20" s="191">
        <v>660</v>
      </c>
      <c r="S20" s="191">
        <v>65</v>
      </c>
      <c r="T20" s="191">
        <v>83</v>
      </c>
      <c r="U20" s="191">
        <v>0</v>
      </c>
      <c r="V20" s="191"/>
      <c r="W20" s="191">
        <v>3725</v>
      </c>
      <c r="Z20" s="461"/>
      <c r="AA20" s="461"/>
    </row>
    <row r="21" spans="1:27">
      <c r="A21" s="32" t="s">
        <v>153</v>
      </c>
      <c r="B21" s="191">
        <v>2</v>
      </c>
      <c r="C21" s="191"/>
      <c r="D21" s="191">
        <v>633</v>
      </c>
      <c r="E21" s="191">
        <v>17</v>
      </c>
      <c r="F21" s="191">
        <v>21</v>
      </c>
      <c r="G21" s="191">
        <v>297</v>
      </c>
      <c r="H21" s="191">
        <v>4179</v>
      </c>
      <c r="I21" s="191">
        <v>1053</v>
      </c>
      <c r="J21" s="191">
        <v>5429</v>
      </c>
      <c r="K21" s="191">
        <v>2874</v>
      </c>
      <c r="L21" s="191">
        <v>1935</v>
      </c>
      <c r="M21" s="191">
        <v>583</v>
      </c>
      <c r="N21" s="191">
        <v>3434</v>
      </c>
      <c r="O21" s="191">
        <v>3841</v>
      </c>
      <c r="P21" s="191">
        <v>4309</v>
      </c>
      <c r="Q21" s="191">
        <v>7246</v>
      </c>
      <c r="R21" s="191">
        <v>4188</v>
      </c>
      <c r="S21" s="191">
        <v>627</v>
      </c>
      <c r="T21" s="191">
        <v>2543</v>
      </c>
      <c r="U21" s="191">
        <v>96</v>
      </c>
      <c r="V21" s="191">
        <v>222</v>
      </c>
      <c r="W21" s="191">
        <v>43529</v>
      </c>
      <c r="Z21" s="461"/>
      <c r="AA21" s="461"/>
    </row>
    <row r="22" spans="1:27">
      <c r="A22" s="32" t="s">
        <v>154</v>
      </c>
      <c r="B22" s="191"/>
      <c r="C22" s="191"/>
      <c r="D22" s="191">
        <v>111</v>
      </c>
      <c r="E22" s="191">
        <v>16</v>
      </c>
      <c r="F22" s="191"/>
      <c r="G22" s="191">
        <v>156</v>
      </c>
      <c r="H22" s="191">
        <v>1375</v>
      </c>
      <c r="I22" s="191">
        <v>322</v>
      </c>
      <c r="J22" s="191">
        <v>208</v>
      </c>
      <c r="K22" s="191">
        <v>38</v>
      </c>
      <c r="L22" s="191">
        <v>117</v>
      </c>
      <c r="M22" s="191">
        <v>117</v>
      </c>
      <c r="N22" s="191">
        <v>195</v>
      </c>
      <c r="O22" s="191">
        <v>2339</v>
      </c>
      <c r="P22" s="191">
        <v>836</v>
      </c>
      <c r="Q22" s="191">
        <v>2383</v>
      </c>
      <c r="R22" s="191">
        <v>5518</v>
      </c>
      <c r="S22" s="191">
        <v>220</v>
      </c>
      <c r="T22" s="191">
        <v>137</v>
      </c>
      <c r="U22" s="191">
        <v>7</v>
      </c>
      <c r="V22" s="191"/>
      <c r="W22" s="191">
        <v>14095</v>
      </c>
      <c r="Z22" s="461"/>
      <c r="AA22" s="461"/>
    </row>
    <row r="23" spans="1:27">
      <c r="A23" s="32" t="s">
        <v>155</v>
      </c>
      <c r="B23" s="191"/>
      <c r="C23" s="191"/>
      <c r="D23" s="191">
        <v>269</v>
      </c>
      <c r="E23" s="191"/>
      <c r="F23" s="191"/>
      <c r="G23" s="191">
        <v>28</v>
      </c>
      <c r="H23" s="191">
        <v>154</v>
      </c>
      <c r="I23" s="191">
        <v>110</v>
      </c>
      <c r="J23" s="191">
        <v>38</v>
      </c>
      <c r="K23" s="191">
        <v>67</v>
      </c>
      <c r="L23" s="191">
        <v>22</v>
      </c>
      <c r="M23" s="191">
        <v>29</v>
      </c>
      <c r="N23" s="191">
        <v>84</v>
      </c>
      <c r="O23" s="191">
        <v>233</v>
      </c>
      <c r="P23" s="191">
        <v>524</v>
      </c>
      <c r="Q23" s="191">
        <v>745</v>
      </c>
      <c r="R23" s="191">
        <v>660</v>
      </c>
      <c r="S23" s="191">
        <v>37</v>
      </c>
      <c r="T23" s="191">
        <v>65</v>
      </c>
      <c r="U23" s="191"/>
      <c r="V23" s="191"/>
      <c r="W23" s="191">
        <v>3065</v>
      </c>
      <c r="Z23" s="461"/>
      <c r="AA23" s="461"/>
    </row>
    <row r="24" spans="1:27">
      <c r="A24" s="32" t="s">
        <v>156</v>
      </c>
      <c r="B24" s="191">
        <v>2</v>
      </c>
      <c r="C24" s="191"/>
      <c r="D24" s="191">
        <v>303</v>
      </c>
      <c r="E24" s="191">
        <v>2</v>
      </c>
      <c r="F24" s="191">
        <v>17</v>
      </c>
      <c r="G24" s="191">
        <v>324</v>
      </c>
      <c r="H24" s="191">
        <v>1843</v>
      </c>
      <c r="I24" s="191">
        <v>2219</v>
      </c>
      <c r="J24" s="191">
        <v>405</v>
      </c>
      <c r="K24" s="191">
        <v>298</v>
      </c>
      <c r="L24" s="191">
        <v>1903</v>
      </c>
      <c r="M24" s="191">
        <v>345</v>
      </c>
      <c r="N24" s="191">
        <v>1599</v>
      </c>
      <c r="O24" s="191">
        <v>1712</v>
      </c>
      <c r="P24" s="191">
        <v>5950</v>
      </c>
      <c r="Q24" s="191">
        <v>3892</v>
      </c>
      <c r="R24" s="191">
        <v>3090</v>
      </c>
      <c r="S24" s="191">
        <v>371</v>
      </c>
      <c r="T24" s="191">
        <v>766</v>
      </c>
      <c r="U24" s="191">
        <v>14</v>
      </c>
      <c r="V24" s="191">
        <v>7</v>
      </c>
      <c r="W24" s="191">
        <v>25062</v>
      </c>
      <c r="Z24" s="461"/>
      <c r="AA24" s="461"/>
    </row>
    <row r="25" spans="1:27">
      <c r="A25" s="32" t="s">
        <v>157</v>
      </c>
      <c r="B25" s="191"/>
      <c r="C25" s="191"/>
      <c r="D25" s="191">
        <v>264</v>
      </c>
      <c r="E25" s="191">
        <v>4</v>
      </c>
      <c r="F25" s="191">
        <v>3</v>
      </c>
      <c r="G25" s="191">
        <v>357</v>
      </c>
      <c r="H25" s="191">
        <v>1239</v>
      </c>
      <c r="I25" s="191">
        <v>6844</v>
      </c>
      <c r="J25" s="191">
        <v>1706</v>
      </c>
      <c r="K25" s="191">
        <v>2765</v>
      </c>
      <c r="L25" s="191">
        <v>898</v>
      </c>
      <c r="M25" s="191">
        <v>343</v>
      </c>
      <c r="N25" s="191">
        <v>2107</v>
      </c>
      <c r="O25" s="191">
        <v>2363</v>
      </c>
      <c r="P25" s="191">
        <v>9148</v>
      </c>
      <c r="Q25" s="191">
        <v>2040</v>
      </c>
      <c r="R25" s="191">
        <v>2214</v>
      </c>
      <c r="S25" s="191">
        <v>1361</v>
      </c>
      <c r="T25" s="191">
        <v>1206</v>
      </c>
      <c r="U25" s="191">
        <v>12</v>
      </c>
      <c r="V25" s="191">
        <v>24</v>
      </c>
      <c r="W25" s="191">
        <v>34898</v>
      </c>
      <c r="Z25" s="461"/>
      <c r="AA25" s="461"/>
    </row>
    <row r="26" spans="1:27">
      <c r="A26" s="32" t="s">
        <v>158</v>
      </c>
      <c r="B26" s="191"/>
      <c r="C26" s="191"/>
      <c r="D26" s="191">
        <v>30</v>
      </c>
      <c r="E26" s="191">
        <v>511</v>
      </c>
      <c r="F26" s="191">
        <v>52</v>
      </c>
      <c r="G26" s="191">
        <v>146</v>
      </c>
      <c r="H26" s="191">
        <v>553</v>
      </c>
      <c r="I26" s="191">
        <v>126</v>
      </c>
      <c r="J26" s="191">
        <v>619</v>
      </c>
      <c r="K26" s="191">
        <v>321</v>
      </c>
      <c r="L26" s="191">
        <v>10859</v>
      </c>
      <c r="M26" s="191">
        <v>90</v>
      </c>
      <c r="N26" s="191">
        <v>971</v>
      </c>
      <c r="O26" s="191">
        <v>3156</v>
      </c>
      <c r="P26" s="191">
        <v>7978</v>
      </c>
      <c r="Q26" s="191">
        <v>1642</v>
      </c>
      <c r="R26" s="191">
        <v>1792</v>
      </c>
      <c r="S26" s="191">
        <v>248</v>
      </c>
      <c r="T26" s="191">
        <v>1348</v>
      </c>
      <c r="U26" s="191"/>
      <c r="V26" s="191"/>
      <c r="W26" s="191">
        <v>30442</v>
      </c>
      <c r="Z26" s="461"/>
      <c r="AA26" s="461"/>
    </row>
    <row r="27" spans="1:27">
      <c r="A27" s="32" t="s">
        <v>159</v>
      </c>
      <c r="B27" s="191"/>
      <c r="C27" s="191"/>
      <c r="D27" s="191">
        <v>246</v>
      </c>
      <c r="E27" s="191">
        <v>9</v>
      </c>
      <c r="F27" s="191">
        <v>828</v>
      </c>
      <c r="G27" s="191">
        <v>1429</v>
      </c>
      <c r="H27" s="191">
        <v>2556</v>
      </c>
      <c r="I27" s="191">
        <v>2436</v>
      </c>
      <c r="J27" s="191">
        <v>711</v>
      </c>
      <c r="K27" s="191">
        <v>10620</v>
      </c>
      <c r="L27" s="191">
        <v>479</v>
      </c>
      <c r="M27" s="191">
        <v>368</v>
      </c>
      <c r="N27" s="191">
        <v>1010</v>
      </c>
      <c r="O27" s="191">
        <v>2330</v>
      </c>
      <c r="P27" s="191">
        <v>12283</v>
      </c>
      <c r="Q27" s="191">
        <v>4516</v>
      </c>
      <c r="R27" s="191">
        <v>4512</v>
      </c>
      <c r="S27" s="191">
        <v>406</v>
      </c>
      <c r="T27" s="191">
        <v>2045</v>
      </c>
      <c r="U27" s="191">
        <v>17</v>
      </c>
      <c r="V27" s="191">
        <v>23</v>
      </c>
      <c r="W27" s="191">
        <v>46824</v>
      </c>
      <c r="Z27" s="461"/>
      <c r="AA27" s="461"/>
    </row>
    <row r="28" spans="1:27">
      <c r="A28" s="32" t="s">
        <v>160</v>
      </c>
      <c r="B28" s="191">
        <v>6</v>
      </c>
      <c r="C28" s="191"/>
      <c r="D28" s="191">
        <v>1126</v>
      </c>
      <c r="E28" s="191"/>
      <c r="F28" s="191">
        <v>91</v>
      </c>
      <c r="G28" s="191">
        <v>407</v>
      </c>
      <c r="H28" s="191">
        <v>2534</v>
      </c>
      <c r="I28" s="191">
        <v>151</v>
      </c>
      <c r="J28" s="191">
        <v>1009</v>
      </c>
      <c r="K28" s="191">
        <v>375</v>
      </c>
      <c r="L28" s="191">
        <v>417</v>
      </c>
      <c r="M28" s="191">
        <v>549</v>
      </c>
      <c r="N28" s="191">
        <v>1596</v>
      </c>
      <c r="O28" s="191">
        <v>2816</v>
      </c>
      <c r="P28" s="191">
        <v>1628</v>
      </c>
      <c r="Q28" s="191">
        <v>5200</v>
      </c>
      <c r="R28" s="191">
        <v>5251</v>
      </c>
      <c r="S28" s="191">
        <v>327</v>
      </c>
      <c r="T28" s="191">
        <v>606</v>
      </c>
      <c r="U28" s="191">
        <v>155</v>
      </c>
      <c r="V28" s="191">
        <v>67</v>
      </c>
      <c r="W28" s="191">
        <v>24311</v>
      </c>
      <c r="Z28" s="461"/>
      <c r="AA28" s="461"/>
    </row>
    <row r="29" spans="1:27">
      <c r="A29" s="32" t="s">
        <v>161</v>
      </c>
      <c r="B29" s="191">
        <v>37</v>
      </c>
      <c r="C29" s="191"/>
      <c r="D29" s="191">
        <v>61</v>
      </c>
      <c r="E29" s="191"/>
      <c r="F29" s="191"/>
      <c r="G29" s="191">
        <v>798</v>
      </c>
      <c r="H29" s="191">
        <v>569</v>
      </c>
      <c r="I29" s="191">
        <v>5</v>
      </c>
      <c r="J29" s="191">
        <v>182</v>
      </c>
      <c r="K29" s="191">
        <v>438</v>
      </c>
      <c r="L29" s="191">
        <v>699</v>
      </c>
      <c r="M29" s="191">
        <v>301</v>
      </c>
      <c r="N29" s="191">
        <v>1171</v>
      </c>
      <c r="O29" s="191">
        <v>204</v>
      </c>
      <c r="P29" s="191">
        <v>500</v>
      </c>
      <c r="Q29" s="191">
        <v>1011</v>
      </c>
      <c r="R29" s="191">
        <v>1292</v>
      </c>
      <c r="S29" s="191">
        <v>105</v>
      </c>
      <c r="T29" s="191">
        <v>247</v>
      </c>
      <c r="U29" s="191">
        <v>12</v>
      </c>
      <c r="V29" s="191">
        <v>28</v>
      </c>
      <c r="W29" s="191">
        <v>7660</v>
      </c>
      <c r="Z29" s="461"/>
      <c r="AA29" s="461"/>
    </row>
    <row r="30" spans="1:27">
      <c r="A30" s="32" t="s">
        <v>162</v>
      </c>
      <c r="B30" s="191">
        <v>3</v>
      </c>
      <c r="C30" s="191"/>
      <c r="D30" s="191">
        <v>219</v>
      </c>
      <c r="E30" s="191"/>
      <c r="F30" s="191">
        <v>1</v>
      </c>
      <c r="G30" s="191">
        <v>1312</v>
      </c>
      <c r="H30" s="191">
        <v>2597</v>
      </c>
      <c r="I30" s="191">
        <v>101</v>
      </c>
      <c r="J30" s="191">
        <v>547</v>
      </c>
      <c r="K30" s="191">
        <v>1070</v>
      </c>
      <c r="L30" s="191">
        <v>250</v>
      </c>
      <c r="M30" s="191">
        <v>452</v>
      </c>
      <c r="N30" s="191">
        <v>1346</v>
      </c>
      <c r="O30" s="191">
        <v>2274</v>
      </c>
      <c r="P30" s="191">
        <v>1111</v>
      </c>
      <c r="Q30" s="191">
        <v>4542</v>
      </c>
      <c r="R30" s="191">
        <v>8668</v>
      </c>
      <c r="S30" s="191">
        <v>273</v>
      </c>
      <c r="T30" s="191">
        <v>450</v>
      </c>
      <c r="U30" s="191">
        <v>14</v>
      </c>
      <c r="V30" s="191">
        <v>42</v>
      </c>
      <c r="W30" s="191">
        <v>25272</v>
      </c>
      <c r="Z30" s="461"/>
      <c r="AA30" s="461"/>
    </row>
    <row r="31" spans="1:27">
      <c r="A31" s="32" t="s">
        <v>163</v>
      </c>
      <c r="B31" s="191">
        <v>1</v>
      </c>
      <c r="C31" s="191"/>
      <c r="D31" s="191">
        <v>90</v>
      </c>
      <c r="E31" s="191"/>
      <c r="F31" s="191">
        <v>482</v>
      </c>
      <c r="G31" s="191">
        <v>82</v>
      </c>
      <c r="H31" s="191">
        <v>1074</v>
      </c>
      <c r="I31" s="191">
        <v>162</v>
      </c>
      <c r="J31" s="191">
        <v>404</v>
      </c>
      <c r="K31" s="191">
        <v>698</v>
      </c>
      <c r="L31" s="191">
        <v>409</v>
      </c>
      <c r="M31" s="191">
        <v>158</v>
      </c>
      <c r="N31" s="191">
        <v>1256</v>
      </c>
      <c r="O31" s="191">
        <v>3746</v>
      </c>
      <c r="P31" s="191">
        <v>559</v>
      </c>
      <c r="Q31" s="191">
        <v>2026</v>
      </c>
      <c r="R31" s="191">
        <v>1177</v>
      </c>
      <c r="S31" s="191">
        <v>131</v>
      </c>
      <c r="T31" s="191">
        <v>473</v>
      </c>
      <c r="U31" s="191">
        <v>62</v>
      </c>
      <c r="V31" s="191">
        <v>115</v>
      </c>
      <c r="W31" s="191">
        <v>13105</v>
      </c>
      <c r="Z31" s="461"/>
      <c r="AA31" s="461"/>
    </row>
    <row r="32" spans="1:27">
      <c r="A32" s="32" t="s">
        <v>164</v>
      </c>
      <c r="B32" s="191">
        <v>3</v>
      </c>
      <c r="C32" s="191">
        <v>2</v>
      </c>
      <c r="D32" s="191">
        <v>275</v>
      </c>
      <c r="E32" s="191">
        <v>7</v>
      </c>
      <c r="F32" s="191"/>
      <c r="G32" s="191">
        <v>13</v>
      </c>
      <c r="H32" s="191">
        <v>452</v>
      </c>
      <c r="I32" s="191">
        <v>13</v>
      </c>
      <c r="J32" s="191">
        <v>4</v>
      </c>
      <c r="K32" s="191">
        <v>244</v>
      </c>
      <c r="L32" s="191">
        <v>83</v>
      </c>
      <c r="M32" s="191">
        <v>4</v>
      </c>
      <c r="N32" s="191">
        <v>385</v>
      </c>
      <c r="O32" s="191">
        <v>71</v>
      </c>
      <c r="P32" s="191"/>
      <c r="Q32" s="191">
        <v>106</v>
      </c>
      <c r="R32" s="191">
        <v>5</v>
      </c>
      <c r="S32" s="191">
        <v>18</v>
      </c>
      <c r="T32" s="191">
        <v>209</v>
      </c>
      <c r="U32" s="191">
        <v>46</v>
      </c>
      <c r="V32" s="191">
        <v>12</v>
      </c>
      <c r="W32" s="191">
        <v>1952</v>
      </c>
      <c r="Z32" s="461"/>
      <c r="AA32" s="461"/>
    </row>
    <row r="33" spans="1:24">
      <c r="A33" s="32"/>
      <c r="B33" s="191"/>
      <c r="C33" s="191"/>
      <c r="D33" s="191"/>
      <c r="E33" s="191"/>
      <c r="F33" s="191"/>
      <c r="G33" s="191"/>
      <c r="H33" s="191"/>
      <c r="I33" s="191"/>
      <c r="J33" s="191"/>
      <c r="K33" s="191"/>
      <c r="L33" s="191"/>
      <c r="M33" s="191"/>
      <c r="N33" s="191"/>
      <c r="O33" s="191"/>
      <c r="P33" s="191"/>
      <c r="Q33" s="191"/>
      <c r="R33" s="191"/>
      <c r="S33" s="191"/>
      <c r="T33" s="191"/>
      <c r="U33" s="191"/>
      <c r="V33" s="191"/>
      <c r="W33" s="191"/>
    </row>
    <row r="34" spans="1:24">
      <c r="A34" s="159" t="s">
        <v>9</v>
      </c>
      <c r="B34" s="192">
        <f t="shared" ref="B34:V34" si="0">SUM(B13:B32)</f>
        <v>153</v>
      </c>
      <c r="C34" s="192">
        <f t="shared" si="0"/>
        <v>80</v>
      </c>
      <c r="D34" s="192">
        <f t="shared" si="0"/>
        <v>16261</v>
      </c>
      <c r="E34" s="192">
        <f t="shared" si="0"/>
        <v>4371</v>
      </c>
      <c r="F34" s="192">
        <f t="shared" si="0"/>
        <v>3508</v>
      </c>
      <c r="G34" s="192">
        <f t="shared" si="0"/>
        <v>12948</v>
      </c>
      <c r="H34" s="192">
        <f t="shared" si="0"/>
        <v>54289</v>
      </c>
      <c r="I34" s="192">
        <f t="shared" si="0"/>
        <v>33491</v>
      </c>
      <c r="J34" s="192">
        <f t="shared" si="0"/>
        <v>24659</v>
      </c>
      <c r="K34" s="192">
        <f t="shared" si="0"/>
        <v>33846</v>
      </c>
      <c r="L34" s="192">
        <f t="shared" si="0"/>
        <v>51821</v>
      </c>
      <c r="M34" s="192">
        <f t="shared" si="0"/>
        <v>6100</v>
      </c>
      <c r="N34" s="192">
        <f t="shared" si="0"/>
        <v>42010</v>
      </c>
      <c r="O34" s="192">
        <f t="shared" si="0"/>
        <v>66742</v>
      </c>
      <c r="P34" s="192">
        <f t="shared" si="0"/>
        <v>106137</v>
      </c>
      <c r="Q34" s="192">
        <f t="shared" si="0"/>
        <v>72127</v>
      </c>
      <c r="R34" s="192">
        <f t="shared" si="0"/>
        <v>75273</v>
      </c>
      <c r="S34" s="192">
        <f t="shared" si="0"/>
        <v>11017</v>
      </c>
      <c r="T34" s="192">
        <f t="shared" si="0"/>
        <v>25083</v>
      </c>
      <c r="U34" s="192">
        <f t="shared" si="0"/>
        <v>553</v>
      </c>
      <c r="V34" s="192">
        <f t="shared" si="0"/>
        <v>2729</v>
      </c>
      <c r="W34" s="192">
        <f>SUM(B34:V34)</f>
        <v>643198</v>
      </c>
      <c r="X34" s="248"/>
    </row>
    <row r="35" spans="1:24">
      <c r="A35" s="193"/>
      <c r="B35" s="194"/>
      <c r="C35" s="194"/>
      <c r="D35" s="194"/>
      <c r="E35" s="194"/>
      <c r="F35" s="194"/>
      <c r="G35" s="194"/>
      <c r="H35" s="194"/>
      <c r="I35" s="194"/>
      <c r="J35" s="194"/>
      <c r="K35" s="194"/>
      <c r="L35" s="194"/>
      <c r="M35" s="194"/>
      <c r="N35" s="194"/>
      <c r="O35" s="194"/>
      <c r="P35" s="194"/>
      <c r="Q35" s="194"/>
      <c r="R35" s="194"/>
      <c r="S35" s="194"/>
      <c r="T35" s="194"/>
      <c r="U35" s="194"/>
      <c r="V35" s="194"/>
      <c r="W35" s="195"/>
    </row>
    <row r="36" spans="1:24" ht="11.25" customHeight="1">
      <c r="A36" s="553" t="s">
        <v>165</v>
      </c>
      <c r="B36" s="553"/>
      <c r="C36" s="553"/>
      <c r="D36" s="553"/>
      <c r="E36" s="553"/>
      <c r="F36" s="553"/>
      <c r="G36" s="553"/>
      <c r="H36" s="553"/>
      <c r="I36" s="553"/>
      <c r="J36" s="553"/>
      <c r="K36" s="553"/>
      <c r="L36" s="553"/>
      <c r="M36" s="553"/>
      <c r="N36" s="553"/>
      <c r="O36" s="553"/>
      <c r="P36" s="553"/>
      <c r="Q36" s="553"/>
      <c r="R36" s="553"/>
      <c r="S36" s="553"/>
      <c r="T36" s="553"/>
      <c r="U36" s="553"/>
      <c r="V36" s="553"/>
      <c r="W36" s="553"/>
    </row>
    <row r="37" spans="1:24">
      <c r="A37" s="69" t="s">
        <v>189</v>
      </c>
      <c r="B37" s="1"/>
      <c r="C37" s="169"/>
      <c r="D37" s="169"/>
      <c r="E37" s="169"/>
      <c r="F37" s="169"/>
      <c r="G37" s="169"/>
      <c r="H37" s="169"/>
      <c r="I37" s="169"/>
      <c r="J37" s="169"/>
      <c r="K37" s="169"/>
      <c r="L37" s="169"/>
      <c r="M37" s="196"/>
      <c r="N37" s="196"/>
      <c r="O37" s="196"/>
      <c r="P37" s="196"/>
      <c r="Q37" s="196"/>
      <c r="R37" s="196"/>
      <c r="S37" s="196"/>
      <c r="T37" s="196"/>
      <c r="U37" s="196"/>
      <c r="V37" s="196"/>
      <c r="W37" s="196"/>
    </row>
  </sheetData>
  <mergeCells count="1">
    <mergeCell ref="A36:W36"/>
  </mergeCells>
  <hyperlinks>
    <hyperlink ref="W2" location="D!A1" display="Retour au menu" xr:uid="{00000000-0004-0000-0700-000000000000}"/>
  </hyperlinks>
  <pageMargins left="0.7" right="0.7" top="0.75" bottom="0.75" header="0.3" footer="0.3"/>
  <pageSetup paperSize="9" scale="71" fitToHeight="0" orientation="landscape" r:id="rId1"/>
  <headerFooter>
    <oddFooter>&amp;L&amp;8&amp;K002060Le marché du travail bruxellois - Données statistiques - Emploi salarié et établissements 
Élaboration :  view.brussels, www.actiris.be&amp;R&amp;P</oddFooter>
  </headerFooter>
  <colBreaks count="1" manualBreakCount="1">
    <brk id="2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36"/>
  <sheetViews>
    <sheetView zoomScaleNormal="100" workbookViewId="0">
      <selection activeCell="A2" sqref="A2"/>
    </sheetView>
  </sheetViews>
  <sheetFormatPr baseColWidth="10" defaultColWidth="9.109375" defaultRowHeight="11.4"/>
  <cols>
    <col min="1" max="1" width="25.6640625" style="155" customWidth="1"/>
    <col min="2" max="11" width="14.6640625" style="155" customWidth="1"/>
    <col min="12" max="15" width="14" style="155" customWidth="1"/>
    <col min="16" max="16384" width="9.109375" style="155"/>
  </cols>
  <sheetData>
    <row r="1" spans="1:11" s="2" customFormat="1" ht="10.199999999999999"/>
    <row r="2" spans="1:11" s="27" customFormat="1" ht="18">
      <c r="A2" s="26" t="s">
        <v>19</v>
      </c>
      <c r="K2" s="368" t="s">
        <v>20</v>
      </c>
    </row>
    <row r="3" spans="1:11" s="2" customFormat="1" ht="10.199999999999999">
      <c r="A3" s="37"/>
    </row>
    <row r="4" spans="1:11" s="5" customFormat="1" ht="15.75" customHeight="1">
      <c r="A4" s="33" t="s">
        <v>31</v>
      </c>
    </row>
    <row r="5" spans="1:11" s="2" customFormat="1" ht="10.199999999999999">
      <c r="A5" s="37"/>
    </row>
    <row r="6" spans="1:11" s="2" customFormat="1" ht="10.199999999999999">
      <c r="B6" s="198"/>
    </row>
    <row r="7" spans="1:11" s="5" customFormat="1" ht="13.2">
      <c r="A7" s="73" t="s">
        <v>213</v>
      </c>
      <c r="B7" s="74"/>
      <c r="C7" s="74"/>
      <c r="D7" s="74"/>
      <c r="E7" s="74"/>
      <c r="F7" s="74"/>
      <c r="G7" s="74"/>
      <c r="H7" s="74"/>
      <c r="I7" s="74"/>
      <c r="J7" s="74"/>
      <c r="K7" s="74"/>
    </row>
    <row r="8" spans="1:11">
      <c r="A8" s="196"/>
      <c r="B8" s="196"/>
      <c r="C8" s="196"/>
      <c r="D8" s="196"/>
      <c r="E8" s="196"/>
      <c r="F8" s="196"/>
      <c r="G8" s="196"/>
      <c r="H8" s="196"/>
      <c r="I8" s="196"/>
      <c r="J8" s="196"/>
      <c r="K8" s="196"/>
    </row>
    <row r="9" spans="1:11">
      <c r="A9" s="493" t="s">
        <v>22</v>
      </c>
      <c r="B9" s="549" t="s">
        <v>132</v>
      </c>
      <c r="C9" s="556" t="s">
        <v>133</v>
      </c>
      <c r="D9" s="556" t="s">
        <v>134</v>
      </c>
      <c r="E9" s="556" t="s">
        <v>135</v>
      </c>
      <c r="F9" s="556" t="s">
        <v>136</v>
      </c>
      <c r="G9" s="556" t="s">
        <v>137</v>
      </c>
      <c r="H9" s="556" t="s">
        <v>138</v>
      </c>
      <c r="I9" s="556" t="s">
        <v>139</v>
      </c>
      <c r="J9" s="556" t="s">
        <v>140</v>
      </c>
      <c r="K9" s="551" t="s">
        <v>78</v>
      </c>
    </row>
    <row r="10" spans="1:11" ht="15" customHeight="1">
      <c r="A10" s="494"/>
      <c r="B10" s="558"/>
      <c r="C10" s="557"/>
      <c r="D10" s="557"/>
      <c r="E10" s="557"/>
      <c r="F10" s="557"/>
      <c r="G10" s="557"/>
      <c r="H10" s="557"/>
      <c r="I10" s="557"/>
      <c r="J10" s="557"/>
      <c r="K10" s="555"/>
    </row>
    <row r="11" spans="1:11">
      <c r="A11" s="199"/>
      <c r="B11" s="200"/>
      <c r="C11" s="200"/>
      <c r="D11" s="200"/>
      <c r="E11" s="200"/>
      <c r="F11" s="200"/>
      <c r="G11" s="200"/>
      <c r="H11" s="200"/>
      <c r="I11" s="200"/>
      <c r="J11" s="200"/>
      <c r="K11" s="201"/>
    </row>
    <row r="12" spans="1:11">
      <c r="A12" s="202" t="s">
        <v>145</v>
      </c>
      <c r="B12" s="127">
        <v>3103</v>
      </c>
      <c r="C12" s="127">
        <v>2968</v>
      </c>
      <c r="D12" s="127">
        <v>3584</v>
      </c>
      <c r="E12" s="127">
        <v>7472</v>
      </c>
      <c r="F12" s="127">
        <v>5962</v>
      </c>
      <c r="G12" s="127">
        <v>6303</v>
      </c>
      <c r="H12" s="127">
        <v>8953</v>
      </c>
      <c r="I12" s="127">
        <v>9881</v>
      </c>
      <c r="J12" s="127">
        <v>6380</v>
      </c>
      <c r="K12" s="127">
        <f>SUM(B12:J12)</f>
        <v>54606</v>
      </c>
    </row>
    <row r="13" spans="1:11">
      <c r="A13" s="2" t="s">
        <v>146</v>
      </c>
      <c r="B13" s="127">
        <v>1003</v>
      </c>
      <c r="C13" s="127">
        <v>953</v>
      </c>
      <c r="D13" s="127">
        <v>1137</v>
      </c>
      <c r="E13" s="127">
        <v>2634</v>
      </c>
      <c r="F13" s="127">
        <v>2189</v>
      </c>
      <c r="G13" s="127">
        <v>2053</v>
      </c>
      <c r="H13" s="127">
        <v>940</v>
      </c>
      <c r="I13" s="127">
        <v>726</v>
      </c>
      <c r="J13" s="127">
        <v>3186</v>
      </c>
      <c r="K13" s="127">
        <f t="shared" ref="K13:K31" si="0">SUM(B13:J13)</f>
        <v>14821</v>
      </c>
    </row>
    <row r="14" spans="1:11">
      <c r="A14" s="2" t="s">
        <v>147</v>
      </c>
      <c r="B14" s="127">
        <v>664</v>
      </c>
      <c r="C14" s="127">
        <v>510</v>
      </c>
      <c r="D14" s="127">
        <v>928</v>
      </c>
      <c r="E14" s="127">
        <v>1168</v>
      </c>
      <c r="F14" s="127">
        <v>1302</v>
      </c>
      <c r="G14" s="127">
        <v>1496</v>
      </c>
      <c r="H14" s="127">
        <v>1848</v>
      </c>
      <c r="I14" s="127">
        <v>511</v>
      </c>
      <c r="J14" s="127">
        <v>1777</v>
      </c>
      <c r="K14" s="127">
        <f t="shared" si="0"/>
        <v>10204</v>
      </c>
    </row>
    <row r="15" spans="1:11">
      <c r="A15" s="2" t="s">
        <v>148</v>
      </c>
      <c r="B15" s="127">
        <v>11969</v>
      </c>
      <c r="C15" s="127">
        <v>12046</v>
      </c>
      <c r="D15" s="127">
        <v>15968</v>
      </c>
      <c r="E15" s="127">
        <v>25875</v>
      </c>
      <c r="F15" s="127">
        <v>22080</v>
      </c>
      <c r="G15" s="127">
        <v>24435</v>
      </c>
      <c r="H15" s="127">
        <v>28139</v>
      </c>
      <c r="I15" s="127">
        <v>24035</v>
      </c>
      <c r="J15" s="127">
        <v>65109</v>
      </c>
      <c r="K15" s="127">
        <f t="shared" si="0"/>
        <v>229656</v>
      </c>
    </row>
    <row r="16" spans="1:11">
      <c r="A16" s="2" t="s">
        <v>149</v>
      </c>
      <c r="B16" s="127">
        <v>1902</v>
      </c>
      <c r="C16" s="127">
        <v>1701</v>
      </c>
      <c r="D16" s="127">
        <v>1764</v>
      </c>
      <c r="E16" s="127">
        <v>2846</v>
      </c>
      <c r="F16" s="127">
        <v>2335</v>
      </c>
      <c r="G16" s="127">
        <v>2421</v>
      </c>
      <c r="H16" s="127">
        <v>1497</v>
      </c>
      <c r="I16" s="127">
        <v>1140</v>
      </c>
      <c r="J16" s="127">
        <v>4785</v>
      </c>
      <c r="K16" s="127">
        <f t="shared" si="0"/>
        <v>20391</v>
      </c>
    </row>
    <row r="17" spans="1:11">
      <c r="A17" s="2" t="s">
        <v>150</v>
      </c>
      <c r="B17" s="127">
        <v>963</v>
      </c>
      <c r="C17" s="127">
        <v>817</v>
      </c>
      <c r="D17" s="127">
        <v>1233</v>
      </c>
      <c r="E17" s="127">
        <v>2488</v>
      </c>
      <c r="F17" s="127">
        <v>2488</v>
      </c>
      <c r="G17" s="127">
        <v>2294</v>
      </c>
      <c r="H17" s="127">
        <v>1475</v>
      </c>
      <c r="I17" s="127">
        <v>4757</v>
      </c>
      <c r="J17" s="127">
        <v>6730</v>
      </c>
      <c r="K17" s="127">
        <f t="shared" si="0"/>
        <v>23245</v>
      </c>
    </row>
    <row r="18" spans="1:11">
      <c r="A18" s="2" t="s">
        <v>151</v>
      </c>
      <c r="B18" s="127">
        <v>1280</v>
      </c>
      <c r="C18" s="127">
        <v>997</v>
      </c>
      <c r="D18" s="127">
        <v>1695</v>
      </c>
      <c r="E18" s="127">
        <v>2803</v>
      </c>
      <c r="F18" s="127">
        <v>1498</v>
      </c>
      <c r="G18" s="127">
        <v>1941</v>
      </c>
      <c r="H18" s="127">
        <v>2404</v>
      </c>
      <c r="I18" s="127">
        <v>682</v>
      </c>
      <c r="J18" s="127">
        <v>3035</v>
      </c>
      <c r="K18" s="127">
        <f t="shared" si="0"/>
        <v>16335</v>
      </c>
    </row>
    <row r="19" spans="1:11">
      <c r="A19" s="2" t="s">
        <v>152</v>
      </c>
      <c r="B19" s="127">
        <v>466</v>
      </c>
      <c r="C19" s="127">
        <v>399</v>
      </c>
      <c r="D19" s="127">
        <v>354</v>
      </c>
      <c r="E19" s="127">
        <v>737</v>
      </c>
      <c r="F19" s="127">
        <v>840</v>
      </c>
      <c r="G19" s="127">
        <v>703</v>
      </c>
      <c r="H19" s="127">
        <v>226</v>
      </c>
      <c r="I19" s="127"/>
      <c r="J19" s="127"/>
      <c r="K19" s="127">
        <f t="shared" si="0"/>
        <v>3725</v>
      </c>
    </row>
    <row r="20" spans="1:11">
      <c r="A20" s="2" t="s">
        <v>153</v>
      </c>
      <c r="B20" s="127">
        <v>4538</v>
      </c>
      <c r="C20" s="127">
        <v>3730</v>
      </c>
      <c r="D20" s="127">
        <v>4337</v>
      </c>
      <c r="E20" s="127">
        <v>6275</v>
      </c>
      <c r="F20" s="127">
        <v>3932</v>
      </c>
      <c r="G20" s="127">
        <v>4269</v>
      </c>
      <c r="H20" s="127">
        <v>5599</v>
      </c>
      <c r="I20" s="127">
        <v>2058</v>
      </c>
      <c r="J20" s="127">
        <v>8791</v>
      </c>
      <c r="K20" s="127">
        <f t="shared" si="0"/>
        <v>43529</v>
      </c>
    </row>
    <row r="21" spans="1:11">
      <c r="A21" s="2" t="s">
        <v>154</v>
      </c>
      <c r="B21" s="127">
        <v>1011</v>
      </c>
      <c r="C21" s="127">
        <v>738</v>
      </c>
      <c r="D21" s="127">
        <v>931</v>
      </c>
      <c r="E21" s="127">
        <v>2075</v>
      </c>
      <c r="F21" s="127">
        <v>1812</v>
      </c>
      <c r="G21" s="127">
        <v>1494</v>
      </c>
      <c r="H21" s="127">
        <v>729</v>
      </c>
      <c r="I21" s="127">
        <v>1388</v>
      </c>
      <c r="J21" s="127">
        <v>3917</v>
      </c>
      <c r="K21" s="127">
        <f t="shared" si="0"/>
        <v>14095</v>
      </c>
    </row>
    <row r="22" spans="1:11">
      <c r="A22" s="2" t="s">
        <v>155</v>
      </c>
      <c r="B22" s="127">
        <v>362</v>
      </c>
      <c r="C22" s="127">
        <v>268</v>
      </c>
      <c r="D22" s="127">
        <v>304</v>
      </c>
      <c r="E22" s="127">
        <v>576</v>
      </c>
      <c r="F22" s="127">
        <v>399</v>
      </c>
      <c r="G22" s="127">
        <v>437</v>
      </c>
      <c r="H22" s="127">
        <v>719</v>
      </c>
      <c r="I22" s="127"/>
      <c r="J22" s="127"/>
      <c r="K22" s="127">
        <f t="shared" si="0"/>
        <v>3065</v>
      </c>
    </row>
    <row r="23" spans="1:11">
      <c r="A23" s="2" t="s">
        <v>156</v>
      </c>
      <c r="B23" s="127">
        <v>1852</v>
      </c>
      <c r="C23" s="127">
        <v>1575</v>
      </c>
      <c r="D23" s="127">
        <v>2221</v>
      </c>
      <c r="E23" s="127">
        <v>3812</v>
      </c>
      <c r="F23" s="127">
        <v>2743</v>
      </c>
      <c r="G23" s="127">
        <v>2149</v>
      </c>
      <c r="H23" s="127">
        <v>4085</v>
      </c>
      <c r="I23" s="127">
        <v>4236</v>
      </c>
      <c r="J23" s="127">
        <v>2389</v>
      </c>
      <c r="K23" s="127">
        <f t="shared" si="0"/>
        <v>25062</v>
      </c>
    </row>
    <row r="24" spans="1:11">
      <c r="A24" s="2" t="s">
        <v>157</v>
      </c>
      <c r="B24" s="127">
        <v>1986</v>
      </c>
      <c r="C24" s="127">
        <v>1555</v>
      </c>
      <c r="D24" s="127">
        <v>2172</v>
      </c>
      <c r="E24" s="127">
        <v>2855</v>
      </c>
      <c r="F24" s="127">
        <v>2063</v>
      </c>
      <c r="G24" s="127">
        <v>2975</v>
      </c>
      <c r="H24" s="127">
        <v>5645</v>
      </c>
      <c r="I24" s="127">
        <v>5489</v>
      </c>
      <c r="J24" s="127">
        <v>10158</v>
      </c>
      <c r="K24" s="127">
        <f t="shared" si="0"/>
        <v>34898</v>
      </c>
    </row>
    <row r="25" spans="1:11">
      <c r="A25" s="32" t="s">
        <v>158</v>
      </c>
      <c r="B25" s="127">
        <v>815</v>
      </c>
      <c r="C25" s="127">
        <v>717</v>
      </c>
      <c r="D25" s="127">
        <v>1137</v>
      </c>
      <c r="E25" s="127">
        <v>2298</v>
      </c>
      <c r="F25" s="127">
        <v>1711</v>
      </c>
      <c r="G25" s="127">
        <v>2140</v>
      </c>
      <c r="H25" s="127">
        <v>5034</v>
      </c>
      <c r="I25" s="127">
        <v>5700</v>
      </c>
      <c r="J25" s="127">
        <v>10890</v>
      </c>
      <c r="K25" s="127">
        <f t="shared" si="0"/>
        <v>30442</v>
      </c>
    </row>
    <row r="26" spans="1:11">
      <c r="A26" s="2" t="s">
        <v>159</v>
      </c>
      <c r="B26" s="127">
        <v>3313</v>
      </c>
      <c r="C26" s="127">
        <v>2445</v>
      </c>
      <c r="D26" s="127">
        <v>3204</v>
      </c>
      <c r="E26" s="127">
        <v>5443</v>
      </c>
      <c r="F26" s="127">
        <v>3582</v>
      </c>
      <c r="G26" s="127">
        <v>4144</v>
      </c>
      <c r="H26" s="127">
        <v>7855</v>
      </c>
      <c r="I26" s="127">
        <v>2943</v>
      </c>
      <c r="J26" s="127">
        <v>13895</v>
      </c>
      <c r="K26" s="127">
        <f t="shared" si="0"/>
        <v>46824</v>
      </c>
    </row>
    <row r="27" spans="1:11">
      <c r="A27" s="2" t="s">
        <v>160</v>
      </c>
      <c r="B27" s="127">
        <v>3187</v>
      </c>
      <c r="C27" s="127">
        <v>2069</v>
      </c>
      <c r="D27" s="127">
        <v>2344</v>
      </c>
      <c r="E27" s="127">
        <v>3574</v>
      </c>
      <c r="F27" s="127">
        <v>2924</v>
      </c>
      <c r="G27" s="127">
        <v>4297</v>
      </c>
      <c r="H27" s="127">
        <v>4834</v>
      </c>
      <c r="I27" s="127"/>
      <c r="J27" s="127">
        <v>1082</v>
      </c>
      <c r="K27" s="127">
        <f t="shared" si="0"/>
        <v>24311</v>
      </c>
    </row>
    <row r="28" spans="1:11">
      <c r="A28" s="2" t="s">
        <v>161</v>
      </c>
      <c r="B28" s="127">
        <v>868</v>
      </c>
      <c r="C28" s="127">
        <v>641</v>
      </c>
      <c r="D28" s="127">
        <v>734</v>
      </c>
      <c r="E28" s="127">
        <v>1567</v>
      </c>
      <c r="F28" s="127">
        <v>1188</v>
      </c>
      <c r="G28" s="127">
        <v>1137</v>
      </c>
      <c r="H28" s="127">
        <v>1525</v>
      </c>
      <c r="I28" s="127"/>
      <c r="J28" s="127"/>
      <c r="K28" s="127">
        <f t="shared" si="0"/>
        <v>7660</v>
      </c>
    </row>
    <row r="29" spans="1:11">
      <c r="A29" s="2" t="s">
        <v>162</v>
      </c>
      <c r="B29" s="127">
        <v>1585</v>
      </c>
      <c r="C29" s="127">
        <v>1328</v>
      </c>
      <c r="D29" s="127">
        <v>1511</v>
      </c>
      <c r="E29" s="127">
        <v>2925</v>
      </c>
      <c r="F29" s="127">
        <v>3145</v>
      </c>
      <c r="G29" s="127">
        <v>3020</v>
      </c>
      <c r="H29" s="127">
        <v>3325</v>
      </c>
      <c r="I29" s="127">
        <v>2105</v>
      </c>
      <c r="J29" s="127">
        <v>6328</v>
      </c>
      <c r="K29" s="127">
        <f t="shared" si="0"/>
        <v>25272</v>
      </c>
    </row>
    <row r="30" spans="1:11">
      <c r="A30" s="2" t="s">
        <v>163</v>
      </c>
      <c r="B30" s="127">
        <v>1296</v>
      </c>
      <c r="C30" s="127">
        <v>940</v>
      </c>
      <c r="D30" s="127">
        <v>1300</v>
      </c>
      <c r="E30" s="127">
        <v>1830</v>
      </c>
      <c r="F30" s="127">
        <v>1684</v>
      </c>
      <c r="G30" s="127">
        <v>1242</v>
      </c>
      <c r="H30" s="127">
        <v>4163</v>
      </c>
      <c r="I30" s="127">
        <v>650</v>
      </c>
      <c r="J30" s="127"/>
      <c r="K30" s="127">
        <f t="shared" si="0"/>
        <v>13105</v>
      </c>
    </row>
    <row r="31" spans="1:11">
      <c r="A31" s="2" t="s">
        <v>164</v>
      </c>
      <c r="B31" s="127">
        <v>1103</v>
      </c>
      <c r="C31" s="127">
        <v>246</v>
      </c>
      <c r="D31" s="127">
        <v>123</v>
      </c>
      <c r="E31" s="127">
        <v>169</v>
      </c>
      <c r="F31" s="127">
        <v>131</v>
      </c>
      <c r="G31" s="127">
        <v>180</v>
      </c>
      <c r="H31" s="127"/>
      <c r="I31" s="127"/>
      <c r="J31" s="127"/>
      <c r="K31" s="127">
        <f t="shared" si="0"/>
        <v>1952</v>
      </c>
    </row>
    <row r="32" spans="1:11">
      <c r="A32" s="2"/>
      <c r="B32" s="127"/>
      <c r="C32" s="127"/>
      <c r="D32" s="127"/>
      <c r="E32" s="127"/>
      <c r="F32" s="127"/>
      <c r="G32" s="127"/>
      <c r="H32" s="127"/>
      <c r="I32" s="127"/>
      <c r="J32" s="127"/>
      <c r="K32" s="127"/>
    </row>
    <row r="33" spans="1:11">
      <c r="A33" s="31" t="s">
        <v>9</v>
      </c>
      <c r="B33" s="179">
        <f t="shared" ref="B33:K33" si="1">SUM(B12:B31)</f>
        <v>43266</v>
      </c>
      <c r="C33" s="179">
        <f t="shared" si="1"/>
        <v>36643</v>
      </c>
      <c r="D33" s="179">
        <f t="shared" si="1"/>
        <v>46981</v>
      </c>
      <c r="E33" s="179">
        <f t="shared" si="1"/>
        <v>79422</v>
      </c>
      <c r="F33" s="179">
        <f t="shared" si="1"/>
        <v>64008</v>
      </c>
      <c r="G33" s="179">
        <f t="shared" si="1"/>
        <v>69130</v>
      </c>
      <c r="H33" s="179">
        <f t="shared" si="1"/>
        <v>88995</v>
      </c>
      <c r="I33" s="179">
        <f t="shared" si="1"/>
        <v>66301</v>
      </c>
      <c r="J33" s="179">
        <f t="shared" si="1"/>
        <v>148452</v>
      </c>
      <c r="K33" s="179">
        <f t="shared" si="1"/>
        <v>643198</v>
      </c>
    </row>
    <row r="34" spans="1:11">
      <c r="A34" s="193"/>
      <c r="B34" s="181"/>
      <c r="C34" s="181"/>
      <c r="D34" s="181"/>
      <c r="E34" s="181"/>
      <c r="F34" s="181"/>
      <c r="G34" s="181"/>
      <c r="H34" s="181"/>
      <c r="I34" s="181"/>
      <c r="J34" s="181"/>
      <c r="K34" s="182"/>
    </row>
    <row r="35" spans="1:11">
      <c r="A35" s="554" t="s">
        <v>187</v>
      </c>
      <c r="B35" s="554"/>
      <c r="C35" s="554"/>
      <c r="D35" s="554"/>
      <c r="E35" s="554"/>
      <c r="F35" s="554"/>
      <c r="G35" s="554"/>
      <c r="H35" s="554"/>
      <c r="I35" s="554"/>
      <c r="J35" s="554"/>
      <c r="K35" s="554"/>
    </row>
    <row r="36" spans="1:11">
      <c r="A36" s="69" t="s">
        <v>189</v>
      </c>
    </row>
  </sheetData>
  <mergeCells count="12">
    <mergeCell ref="A35:K35"/>
    <mergeCell ref="K9:K10"/>
    <mergeCell ref="D9:D10"/>
    <mergeCell ref="A9:A10"/>
    <mergeCell ref="B9:B10"/>
    <mergeCell ref="C9:C10"/>
    <mergeCell ref="E9:E10"/>
    <mergeCell ref="F9:F10"/>
    <mergeCell ref="G9:G10"/>
    <mergeCell ref="H9:H10"/>
    <mergeCell ref="I9:I10"/>
    <mergeCell ref="J9:J10"/>
  </mergeCells>
  <hyperlinks>
    <hyperlink ref="K2" location="D!A1" display="Retour au menu" xr:uid="{00000000-0004-0000-0800-000000000000}"/>
  </hyperlinks>
  <pageMargins left="0.7" right="0.7" top="0.75" bottom="0.75" header="0.3" footer="0.3"/>
  <pageSetup paperSize="9" scale="72" fitToHeight="0" orientation="landscape" r:id="rId1"/>
  <headerFooter>
    <oddFooter>&amp;L&amp;8&amp;K002060Le marché du travail bruxellois - Données statistiques - Emploi salarié et établissements 
Élaboration :  view.brussels, www.actiris.be&amp;R&amp;P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17</vt:i4>
      </vt:variant>
      <vt:variant>
        <vt:lpstr>Plages nommées</vt:lpstr>
      </vt:variant>
      <vt:variant>
        <vt:i4>22</vt:i4>
      </vt:variant>
    </vt:vector>
  </HeadingPairs>
  <TitlesOfParts>
    <vt:vector size="39" baseType="lpstr">
      <vt:lpstr>D</vt:lpstr>
      <vt:lpstr>D.1.1.</vt:lpstr>
      <vt:lpstr>D.2.1.</vt:lpstr>
      <vt:lpstr>D.2.2.</vt:lpstr>
      <vt:lpstr>D.2.3.</vt:lpstr>
      <vt:lpstr>D.2.4.</vt:lpstr>
      <vt:lpstr>D.2.5.</vt:lpstr>
      <vt:lpstr>D.2.6.</vt:lpstr>
      <vt:lpstr>D.2.7.</vt:lpstr>
      <vt:lpstr>D.2.8.</vt:lpstr>
      <vt:lpstr>D.3.1.</vt:lpstr>
      <vt:lpstr>D.3.2.</vt:lpstr>
      <vt:lpstr>D.3.3.</vt:lpstr>
      <vt:lpstr>D.3.4.</vt:lpstr>
      <vt:lpstr>D.3.5.</vt:lpstr>
      <vt:lpstr>D.3.6.</vt:lpstr>
      <vt:lpstr>D.3.7.</vt:lpstr>
      <vt:lpstr>D.2.2.!Impression_des_titres</vt:lpstr>
      <vt:lpstr>D.2.3.!Impression_des_titres</vt:lpstr>
      <vt:lpstr>D.2.8.!Impression_des_titres</vt:lpstr>
      <vt:lpstr>D.3.2.!Impression_des_titres</vt:lpstr>
      <vt:lpstr>D.3.7.!Impression_des_titres</vt:lpstr>
      <vt:lpstr>D!Zone_d_impression</vt:lpstr>
      <vt:lpstr>D.1.1.!Zone_d_impression</vt:lpstr>
      <vt:lpstr>D.2.1.!Zone_d_impression</vt:lpstr>
      <vt:lpstr>D.2.2.!Zone_d_impression</vt:lpstr>
      <vt:lpstr>D.2.3.!Zone_d_impression</vt:lpstr>
      <vt:lpstr>D.2.4.!Zone_d_impression</vt:lpstr>
      <vt:lpstr>D.2.5.!Zone_d_impression</vt:lpstr>
      <vt:lpstr>D.2.6.!Zone_d_impression</vt:lpstr>
      <vt:lpstr>D.2.7.!Zone_d_impression</vt:lpstr>
      <vt:lpstr>D.2.8.!Zone_d_impression</vt:lpstr>
      <vt:lpstr>D.3.1.!Zone_d_impression</vt:lpstr>
      <vt:lpstr>D.3.2.!Zone_d_impression</vt:lpstr>
      <vt:lpstr>D.3.3.!Zone_d_impression</vt:lpstr>
      <vt:lpstr>D.3.4.!Zone_d_impression</vt:lpstr>
      <vt:lpstr>D.3.5.!Zone_d_impression</vt:lpstr>
      <vt:lpstr>D.3.6.!Zone_d_impression</vt:lpstr>
      <vt:lpstr>D.3.7.!Zone_d_impression</vt:lpstr>
    </vt:vector>
  </TitlesOfParts>
  <Company>Actiris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DOZIN Marie</dc:creator>
  <cp:lastModifiedBy>LAI The man</cp:lastModifiedBy>
  <cp:lastPrinted>2023-11-21T08:58:52Z</cp:lastPrinted>
  <dcterms:created xsi:type="dcterms:W3CDTF">2017-06-22T07:15:04Z</dcterms:created>
  <dcterms:modified xsi:type="dcterms:W3CDTF">2023-11-21T08:59:47Z</dcterms:modified>
</cp:coreProperties>
</file>